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521" windowWidth="15480" windowHeight="11640" tabRatio="709" activeTab="0"/>
  </bookViews>
  <sheets>
    <sheet name="Development Information" sheetId="1" r:id="rId1"/>
    <sheet name="Match Information" sheetId="2" r:id="rId2"/>
    <sheet name="General Info" sheetId="3" r:id="rId3"/>
    <sheet name="BMIR Information" sheetId="4" r:id="rId4"/>
    <sheet name="1 - Banked Match" sheetId="5" r:id="rId5"/>
    <sheet name="2 - Shared Match" sheetId="6" r:id="rId6"/>
    <sheet name="3 - Grant" sheetId="7" r:id="rId7"/>
    <sheet name="4 - Services &amp; Counseling" sheetId="8" r:id="rId8"/>
    <sheet name="5 - Labor &amp; Pro Services" sheetId="9" r:id="rId9"/>
    <sheet name="6 - Sweat Equity" sheetId="10" r:id="rId10"/>
    <sheet name="7 - Donated Mater &amp; Equip" sheetId="11" r:id="rId11"/>
    <sheet name="8 - BMIR - Permanent Loan" sheetId="12" r:id="rId12"/>
    <sheet name="9 - BMIR Construction Loan" sheetId="13" r:id="rId13"/>
    <sheet name="10 - Tax Exemption" sheetId="14" r:id="rId14"/>
    <sheet name="11 - Tax Abatement" sheetId="15" r:id="rId15"/>
    <sheet name="12 - Other Gov't Fees" sheetId="16" r:id="rId16"/>
    <sheet name="13 - Donated Land" sheetId="17" r:id="rId17"/>
    <sheet name="14 - Infrastructure" sheetId="18" r:id="rId18"/>
    <sheet name="15 - Bonds" sheetId="19" r:id="rId19"/>
  </sheets>
  <definedNames/>
  <calcPr fullCalcOnLoad="1"/>
</workbook>
</file>

<file path=xl/sharedStrings.xml><?xml version="1.0" encoding="utf-8"?>
<sst xmlns="http://schemas.openxmlformats.org/spreadsheetml/2006/main" count="823" uniqueCount="398">
  <si>
    <t>Property #14</t>
  </si>
  <si>
    <t>Donated Site Preparation and Construction Materials and Equipment</t>
  </si>
  <si>
    <t>Yes</t>
  </si>
  <si>
    <t>Number of Hours Donated</t>
  </si>
  <si>
    <t>Will donated labor work exclusively on HOME-assisted and Match-Eligible Units?</t>
  </si>
  <si>
    <t>Provider #1</t>
  </si>
  <si>
    <t>Provider #2</t>
  </si>
  <si>
    <t>Provider #3</t>
  </si>
  <si>
    <t>Donated Use of Site Preparation</t>
  </si>
  <si>
    <t>and Construction Equipment</t>
  </si>
  <si>
    <t>Donated or Voluntary Labor and</t>
  </si>
  <si>
    <t>Professional Services</t>
  </si>
  <si>
    <t>Sweat Equity</t>
  </si>
  <si>
    <t>Supportive Services</t>
  </si>
  <si>
    <t>Homebuyer Counseling Services</t>
  </si>
  <si>
    <t xml:space="preserve">Eligibility of Contributions as Match in HOME-Assisted Housing </t>
  </si>
  <si>
    <t>and HOME Match-Eligible Housing</t>
  </si>
  <si>
    <t>The contribution goes to HOME-assisted units.</t>
  </si>
  <si>
    <t>Donated Real Property</t>
  </si>
  <si>
    <t>On-site and Off-site Infrastructure</t>
  </si>
  <si>
    <t>Foregone Taxes, Fees, Charges, etc.</t>
  </si>
  <si>
    <t>The contribution goes to tenant-based rental assistance in HOME match-eligible units.</t>
  </si>
  <si>
    <t>Contribution Eligibility - must meet at least one of the requirements</t>
  </si>
  <si>
    <t>Total Units</t>
  </si>
  <si>
    <t>No</t>
  </si>
  <si>
    <t>Amount</t>
  </si>
  <si>
    <t>Cumulative</t>
  </si>
  <si>
    <t>Remaining</t>
  </si>
  <si>
    <t>Requirement</t>
  </si>
  <si>
    <t>HOMEBUYER COUNSELING SERVICES</t>
  </si>
  <si>
    <t>Match Amount</t>
  </si>
  <si>
    <t>Proceeds from Affordable Housing Bonds</t>
  </si>
  <si>
    <r>
      <t>Amount of Banked Match</t>
    </r>
    <r>
      <rPr>
        <b/>
        <vertAlign val="superscript"/>
        <sz val="10"/>
        <rFont val="Times New Roman"/>
        <family val="1"/>
      </rPr>
      <t xml:space="preserve"> 8</t>
    </r>
  </si>
  <si>
    <t>Date of Agreement*</t>
  </si>
  <si>
    <t>Is the project rehabilitation or new construction?</t>
  </si>
  <si>
    <t>Banked Match</t>
  </si>
  <si>
    <t>Shared Match</t>
  </si>
  <si>
    <t>Amount of Shared Match</t>
  </si>
  <si>
    <t>Award Closed Yes/No</t>
  </si>
  <si>
    <t>Total:</t>
  </si>
  <si>
    <t>*The applicant must provide a signed agreement from the recipient donating the match. Only shared match from closed awards made in 1999 or later is eligible for sharing with another applicant. The award must be closed by IHCDA before the agreement to share match is executed.</t>
  </si>
  <si>
    <t>Supportive Service #1</t>
  </si>
  <si>
    <t>Supportive Service #2</t>
  </si>
  <si>
    <t>Supportive Service #3</t>
  </si>
  <si>
    <t>Total PV of Taxes Foregone</t>
  </si>
  <si>
    <t>Total Fees Foregone</t>
  </si>
  <si>
    <t>Total Value of Contribution</t>
  </si>
  <si>
    <t>Infrastructure Costs benefitting HOME-Assisted Units</t>
  </si>
  <si>
    <t>HOME Eligible</t>
  </si>
  <si>
    <r>
      <t>less Environmental Review Expenses</t>
    </r>
    <r>
      <rPr>
        <b/>
        <vertAlign val="superscript"/>
        <sz val="10"/>
        <rFont val="Times New Roman"/>
        <family val="1"/>
      </rPr>
      <t>5</t>
    </r>
  </si>
  <si>
    <r>
      <t>less Administration Expenses</t>
    </r>
    <r>
      <rPr>
        <b/>
        <vertAlign val="superscript"/>
        <sz val="10"/>
        <rFont val="Times New Roman"/>
        <family val="1"/>
      </rPr>
      <t>5</t>
    </r>
  </si>
  <si>
    <t>Donated or Voluntary Labor and Professional Services</t>
  </si>
  <si>
    <t>DONATED OR VOLUNTARY LABOR</t>
  </si>
  <si>
    <t>DONATED OR VOLUNTARY PROFESSIONAL SERVICES</t>
  </si>
  <si>
    <t>Property #15</t>
  </si>
  <si>
    <t>Property #16</t>
  </si>
  <si>
    <t>Property #17</t>
  </si>
  <si>
    <t>Property #18</t>
  </si>
  <si>
    <t>Below Market Interest Rate (BMIR)</t>
  </si>
  <si>
    <t>Development Information</t>
  </si>
  <si>
    <t>Project Name:</t>
  </si>
  <si>
    <t>Applicant:</t>
  </si>
  <si>
    <t>Match Information</t>
  </si>
  <si>
    <t>The contribution goes to HOME match-eligible housing units.</t>
  </si>
  <si>
    <t>The contribution goes to tenants who are assisted with HOME funds.</t>
  </si>
  <si>
    <t>Form of Match</t>
  </si>
  <si>
    <t>Contributions to</t>
  </si>
  <si>
    <t>HOME-Assisted</t>
  </si>
  <si>
    <t>BMIR Loan #1</t>
  </si>
  <si>
    <t>BMIR Loan #2</t>
  </si>
  <si>
    <t>BMIR Loan #3</t>
  </si>
  <si>
    <t>Loan Information</t>
  </si>
  <si>
    <t>Market Rate Information</t>
  </si>
  <si>
    <t>Donated Materials</t>
  </si>
  <si>
    <t>Donated Equipment</t>
  </si>
  <si>
    <t>Counseling Service #1</t>
  </si>
  <si>
    <t>Counseling Service #2</t>
  </si>
  <si>
    <t>Counseling Service #3</t>
  </si>
  <si>
    <r>
      <t>Match Amount</t>
    </r>
    <r>
      <rPr>
        <b/>
        <vertAlign val="superscript"/>
        <sz val="10"/>
        <rFont val="Times New Roman"/>
        <family val="1"/>
      </rPr>
      <t>47</t>
    </r>
  </si>
  <si>
    <r>
      <t>Name</t>
    </r>
    <r>
      <rPr>
        <vertAlign val="superscript"/>
        <sz val="10"/>
        <rFont val="Times New Roman"/>
        <family val="1"/>
      </rPr>
      <t>48</t>
    </r>
  </si>
  <si>
    <r>
      <t>Interest Rate</t>
    </r>
    <r>
      <rPr>
        <vertAlign val="superscript"/>
        <sz val="10"/>
        <rFont val="Times New Roman"/>
        <family val="1"/>
      </rPr>
      <t>51</t>
    </r>
  </si>
  <si>
    <r>
      <t>Interest Compounding</t>
    </r>
    <r>
      <rPr>
        <vertAlign val="superscript"/>
        <sz val="10"/>
        <rFont val="Times New Roman"/>
        <family val="1"/>
      </rPr>
      <t>53</t>
    </r>
  </si>
  <si>
    <r>
      <t>Total Payments</t>
    </r>
    <r>
      <rPr>
        <vertAlign val="superscript"/>
        <sz val="10"/>
        <rFont val="Times New Roman"/>
        <family val="1"/>
      </rPr>
      <t>54</t>
    </r>
  </si>
  <si>
    <t>Cash</t>
  </si>
  <si>
    <t xml:space="preserve">Proceeds from Affordable </t>
  </si>
  <si>
    <t>Housing Bonds</t>
  </si>
  <si>
    <t>Donated Site Preparation and</t>
  </si>
  <si>
    <t>Construction Materials</t>
  </si>
  <si>
    <t>Total</t>
  </si>
  <si>
    <t>Homebuyer</t>
  </si>
  <si>
    <t>Other Government Fees</t>
  </si>
  <si>
    <t>Property #1</t>
  </si>
  <si>
    <t>Property #2</t>
  </si>
  <si>
    <t>Property #3</t>
  </si>
  <si>
    <t>Property #4</t>
  </si>
  <si>
    <t>Property #5</t>
  </si>
  <si>
    <t>Property #6</t>
  </si>
  <si>
    <t>Property #7</t>
  </si>
  <si>
    <t>Property #8</t>
  </si>
  <si>
    <t>Property #9</t>
  </si>
  <si>
    <t>Property #10</t>
  </si>
  <si>
    <t>Property #11</t>
  </si>
  <si>
    <t>Property #12</t>
  </si>
  <si>
    <t>Property #13</t>
  </si>
  <si>
    <t xml:space="preserve">*Only banked match from closed awards made in 1999 or later is eligible for use. </t>
  </si>
  <si>
    <r>
      <t>Award Number for which Match was originally generated</t>
    </r>
    <r>
      <rPr>
        <b/>
        <vertAlign val="superscript"/>
        <sz val="10"/>
        <rFont val="Times New Roman"/>
        <family val="1"/>
      </rPr>
      <t xml:space="preserve"> 8*</t>
    </r>
  </si>
  <si>
    <r>
      <t>Recipient donating Banked Match</t>
    </r>
    <r>
      <rPr>
        <b/>
        <vertAlign val="superscript"/>
        <sz val="10"/>
        <rFont val="Times New Roman"/>
        <family val="1"/>
      </rPr>
      <t>9</t>
    </r>
  </si>
  <si>
    <r>
      <t xml:space="preserve">Grant </t>
    </r>
    <r>
      <rPr>
        <b/>
        <vertAlign val="superscript"/>
        <sz val="10"/>
        <rFont val="Times New Roman"/>
        <family val="1"/>
      </rPr>
      <t>10</t>
    </r>
  </si>
  <si>
    <r>
      <t xml:space="preserve">Grant Amount </t>
    </r>
    <r>
      <rPr>
        <b/>
        <vertAlign val="superscript"/>
        <sz val="10"/>
        <rFont val="Times New Roman"/>
        <family val="1"/>
      </rPr>
      <t>11</t>
    </r>
  </si>
  <si>
    <r>
      <t xml:space="preserve">Match Amount </t>
    </r>
    <r>
      <rPr>
        <b/>
        <vertAlign val="superscript"/>
        <sz val="10"/>
        <rFont val="Times New Roman"/>
        <family val="1"/>
      </rPr>
      <t>12</t>
    </r>
  </si>
  <si>
    <r>
      <t>Supportive Service Activity</t>
    </r>
    <r>
      <rPr>
        <vertAlign val="superscript"/>
        <sz val="10"/>
        <rFont val="Times New Roman"/>
        <family val="1"/>
      </rPr>
      <t>13</t>
    </r>
  </si>
  <si>
    <r>
      <t>% of Services to Families in HOME-Assisted and Eligible Units</t>
    </r>
    <r>
      <rPr>
        <vertAlign val="superscript"/>
        <sz val="10"/>
        <rFont val="Times New Roman"/>
        <family val="1"/>
      </rPr>
      <t>14</t>
    </r>
  </si>
  <si>
    <r>
      <t>Total Salary Costs (includes benefits)</t>
    </r>
    <r>
      <rPr>
        <vertAlign val="superscript"/>
        <sz val="10"/>
        <rFont val="Times New Roman"/>
        <family val="1"/>
      </rPr>
      <t>15</t>
    </r>
  </si>
  <si>
    <r>
      <t>Total Materials Costs</t>
    </r>
    <r>
      <rPr>
        <vertAlign val="superscript"/>
        <sz val="10"/>
        <rFont val="Times New Roman"/>
        <family val="1"/>
      </rPr>
      <t>16</t>
    </r>
  </si>
  <si>
    <r>
      <t>Counseling Service Name</t>
    </r>
    <r>
      <rPr>
        <vertAlign val="superscript"/>
        <sz val="10"/>
        <rFont val="Times New Roman"/>
        <family val="1"/>
      </rPr>
      <t>17</t>
    </r>
  </si>
  <si>
    <r>
      <t>% of Families served who are buying a HOME-Assisted or Eligible Units</t>
    </r>
    <r>
      <rPr>
        <vertAlign val="superscript"/>
        <sz val="10"/>
        <rFont val="Times New Roman"/>
        <family val="1"/>
      </rPr>
      <t>18</t>
    </r>
  </si>
  <si>
    <r>
      <t>Total Salary Costs (includes benefits)</t>
    </r>
    <r>
      <rPr>
        <vertAlign val="superscript"/>
        <sz val="10"/>
        <rFont val="Times New Roman"/>
        <family val="1"/>
      </rPr>
      <t>19</t>
    </r>
  </si>
  <si>
    <r>
      <t>Total Materials Costs</t>
    </r>
    <r>
      <rPr>
        <vertAlign val="superscript"/>
        <sz val="10"/>
        <rFont val="Times New Roman"/>
        <family val="1"/>
      </rPr>
      <t>20</t>
    </r>
  </si>
  <si>
    <r>
      <t>Unskilled Labor Rate</t>
    </r>
    <r>
      <rPr>
        <vertAlign val="superscript"/>
        <sz val="10"/>
        <rFont val="Times New Roman"/>
        <family val="1"/>
      </rPr>
      <t>21</t>
    </r>
  </si>
  <si>
    <r>
      <t>Amount of Match</t>
    </r>
    <r>
      <rPr>
        <b/>
        <vertAlign val="superscript"/>
        <sz val="10"/>
        <rFont val="Times New Roman"/>
        <family val="1"/>
      </rPr>
      <t>22</t>
    </r>
  </si>
  <si>
    <r>
      <t>Professional Service Rate</t>
    </r>
    <r>
      <rPr>
        <vertAlign val="superscript"/>
        <sz val="10"/>
        <rFont val="Times New Roman"/>
        <family val="1"/>
      </rPr>
      <t>23</t>
    </r>
  </si>
  <si>
    <r>
      <t>Amount of Match</t>
    </r>
    <r>
      <rPr>
        <b/>
        <vertAlign val="superscript"/>
        <sz val="10"/>
        <rFont val="Times New Roman"/>
        <family val="1"/>
      </rPr>
      <t>24</t>
    </r>
  </si>
  <si>
    <r>
      <t>Sweat Equity Rate</t>
    </r>
    <r>
      <rPr>
        <vertAlign val="superscript"/>
        <sz val="10"/>
        <rFont val="Times New Roman"/>
        <family val="1"/>
      </rPr>
      <t>25</t>
    </r>
  </si>
  <si>
    <r>
      <t>Amount of Match</t>
    </r>
    <r>
      <rPr>
        <b/>
        <vertAlign val="superscript"/>
        <sz val="10"/>
        <rFont val="Times New Roman"/>
        <family val="1"/>
      </rPr>
      <t>26</t>
    </r>
  </si>
  <si>
    <r>
      <t>Donation    Amount</t>
    </r>
    <r>
      <rPr>
        <b/>
        <vertAlign val="superscript"/>
        <sz val="10"/>
        <rFont val="Times New Roman"/>
        <family val="1"/>
      </rPr>
      <t>27</t>
    </r>
  </si>
  <si>
    <r>
      <t xml:space="preserve">Match Amount </t>
    </r>
    <r>
      <rPr>
        <b/>
        <vertAlign val="superscript"/>
        <sz val="10"/>
        <rFont val="Times New Roman"/>
        <family val="1"/>
      </rPr>
      <t>28</t>
    </r>
  </si>
  <si>
    <r>
      <t>Equipment Rental Rate</t>
    </r>
    <r>
      <rPr>
        <b/>
        <vertAlign val="superscript"/>
        <sz val="10"/>
        <rFont val="Times New Roman"/>
        <family val="1"/>
      </rPr>
      <t>29</t>
    </r>
  </si>
  <si>
    <r>
      <t>Hours Donated</t>
    </r>
    <r>
      <rPr>
        <b/>
        <vertAlign val="superscript"/>
        <sz val="10"/>
        <rFont val="Times New Roman"/>
        <family val="1"/>
      </rPr>
      <t>30</t>
    </r>
  </si>
  <si>
    <r>
      <t xml:space="preserve">Match Amount </t>
    </r>
    <r>
      <rPr>
        <b/>
        <vertAlign val="superscript"/>
        <sz val="10"/>
        <rFont val="Times New Roman"/>
        <family val="1"/>
      </rPr>
      <t>31</t>
    </r>
  </si>
  <si>
    <r>
      <t>Name</t>
    </r>
    <r>
      <rPr>
        <vertAlign val="superscript"/>
        <sz val="10"/>
        <rFont val="Times New Roman"/>
        <family val="1"/>
      </rPr>
      <t>31</t>
    </r>
  </si>
  <si>
    <r>
      <t>Loan Amount</t>
    </r>
    <r>
      <rPr>
        <vertAlign val="superscript"/>
        <sz val="10"/>
        <rFont val="Times New Roman"/>
        <family val="1"/>
      </rPr>
      <t>32</t>
    </r>
  </si>
  <si>
    <r>
      <t>Loan Type</t>
    </r>
    <r>
      <rPr>
        <vertAlign val="superscript"/>
        <sz val="10"/>
        <rFont val="Times New Roman"/>
        <family val="1"/>
      </rPr>
      <t>33</t>
    </r>
  </si>
  <si>
    <r>
      <t>Interest Rate</t>
    </r>
    <r>
      <rPr>
        <vertAlign val="superscript"/>
        <sz val="10"/>
        <rFont val="Times New Roman"/>
        <family val="1"/>
      </rPr>
      <t>34</t>
    </r>
  </si>
  <si>
    <r>
      <t>Total Payments</t>
    </r>
    <r>
      <rPr>
        <vertAlign val="superscript"/>
        <sz val="10"/>
        <rFont val="Times New Roman"/>
        <family val="1"/>
      </rPr>
      <t>37</t>
    </r>
  </si>
  <si>
    <r>
      <t>Expected Yield</t>
    </r>
    <r>
      <rPr>
        <vertAlign val="superscript"/>
        <sz val="10"/>
        <rFont val="Times New Roman"/>
        <family val="1"/>
      </rPr>
      <t>38</t>
    </r>
  </si>
  <si>
    <t>Match</t>
  </si>
  <si>
    <t>Comm. Dev. Rep. #1</t>
  </si>
  <si>
    <t>Comm. Dev. Rep. #2</t>
  </si>
  <si>
    <t>Year</t>
  </si>
  <si>
    <t>Percent of</t>
  </si>
  <si>
    <t>Donated Land or Other Real Property</t>
  </si>
  <si>
    <t xml:space="preserve">Amount Purchased </t>
  </si>
  <si>
    <t>General Requirements</t>
  </si>
  <si>
    <t>Net Present Value of Tax Exemption</t>
  </si>
  <si>
    <t>Annual Tax</t>
  </si>
  <si>
    <t>PV of Taxes</t>
  </si>
  <si>
    <t>Net Present Value of Tax Abatement</t>
  </si>
  <si>
    <t>Tax Amount</t>
  </si>
  <si>
    <t>Amount of Match</t>
  </si>
  <si>
    <t>NOTES/COMMENTS</t>
  </si>
  <si>
    <t>SUPPORTIVE SERVICES</t>
  </si>
  <si>
    <r>
      <t>Lien Amount</t>
    </r>
    <r>
      <rPr>
        <vertAlign val="superscript"/>
        <sz val="10"/>
        <rFont val="Times New Roman"/>
        <family val="1"/>
      </rPr>
      <t>128</t>
    </r>
  </si>
  <si>
    <r>
      <t>Other Encumbrance</t>
    </r>
    <r>
      <rPr>
        <vertAlign val="superscript"/>
        <sz val="10"/>
        <rFont val="Times New Roman"/>
        <family val="1"/>
      </rPr>
      <t>128</t>
    </r>
  </si>
  <si>
    <r>
      <t>Value of Property</t>
    </r>
    <r>
      <rPr>
        <vertAlign val="superscript"/>
        <sz val="10"/>
        <rFont val="Times New Roman"/>
        <family val="1"/>
      </rPr>
      <t>129</t>
    </r>
  </si>
  <si>
    <r>
      <t>Purchase Price</t>
    </r>
    <r>
      <rPr>
        <vertAlign val="superscript"/>
        <sz val="10"/>
        <rFont val="Times New Roman"/>
        <family val="1"/>
      </rPr>
      <t>130</t>
    </r>
  </si>
  <si>
    <r>
      <t>with HOME funds</t>
    </r>
    <r>
      <rPr>
        <vertAlign val="superscript"/>
        <sz val="10"/>
        <rFont val="Times New Roman"/>
        <family val="1"/>
      </rPr>
      <t>131</t>
    </r>
  </si>
  <si>
    <r>
      <t>with other federal funds</t>
    </r>
    <r>
      <rPr>
        <vertAlign val="superscript"/>
        <sz val="10"/>
        <rFont val="Times New Roman"/>
        <family val="1"/>
      </rPr>
      <t>131</t>
    </r>
  </si>
  <si>
    <r>
      <t>with non-federal funds</t>
    </r>
    <r>
      <rPr>
        <vertAlign val="superscript"/>
        <sz val="10"/>
        <rFont val="Times New Roman"/>
        <family val="1"/>
      </rPr>
      <t>132</t>
    </r>
  </si>
  <si>
    <r>
      <t>Value of Contribution</t>
    </r>
    <r>
      <rPr>
        <vertAlign val="superscript"/>
        <sz val="10"/>
        <rFont val="Times New Roman"/>
        <family val="1"/>
      </rPr>
      <t>133</t>
    </r>
  </si>
  <si>
    <r>
      <t>Match Amount</t>
    </r>
    <r>
      <rPr>
        <b/>
        <vertAlign val="superscript"/>
        <sz val="10"/>
        <rFont val="Times New Roman"/>
        <family val="1"/>
      </rPr>
      <t>134</t>
    </r>
  </si>
  <si>
    <r>
      <t>Total Units benefitting from Infrastructure Project</t>
    </r>
    <r>
      <rPr>
        <vertAlign val="superscript"/>
        <sz val="10"/>
        <rFont val="Times New Roman"/>
        <family val="1"/>
      </rPr>
      <t>135</t>
    </r>
  </si>
  <si>
    <t>PV of Fees</t>
  </si>
  <si>
    <t>Qualifying Award Amount for Match</t>
  </si>
  <si>
    <t>Provider #4</t>
  </si>
  <si>
    <t>Provider #5</t>
  </si>
  <si>
    <t>Assesed</t>
  </si>
  <si>
    <t xml:space="preserve"> Value</t>
  </si>
  <si>
    <t>Total Labor Donated</t>
  </si>
  <si>
    <t>Total Services Donated</t>
  </si>
  <si>
    <t>Total Costs</t>
  </si>
  <si>
    <t>Is the Match Requirement met?</t>
  </si>
  <si>
    <t>Application or Award #:</t>
  </si>
  <si>
    <r>
      <t xml:space="preserve">Recipient contributing Banked Match </t>
    </r>
    <r>
      <rPr>
        <b/>
        <vertAlign val="superscript"/>
        <sz val="10"/>
        <rFont val="Times New Roman"/>
        <family val="1"/>
      </rPr>
      <t>8</t>
    </r>
  </si>
  <si>
    <r>
      <t>Sources of Funds: Local</t>
    </r>
    <r>
      <rPr>
        <vertAlign val="superscript"/>
        <sz val="10"/>
        <rFont val="Times New Roman"/>
        <family val="1"/>
      </rPr>
      <t>135</t>
    </r>
  </si>
  <si>
    <r>
      <t>Sources of Funds: Other</t>
    </r>
    <r>
      <rPr>
        <vertAlign val="superscript"/>
        <sz val="10"/>
        <rFont val="Times New Roman"/>
        <family val="1"/>
      </rPr>
      <t>135</t>
    </r>
  </si>
  <si>
    <r>
      <t>Eligible Infrastructure Costs</t>
    </r>
    <r>
      <rPr>
        <vertAlign val="superscript"/>
        <sz val="10"/>
        <rFont val="Times New Roman"/>
        <family val="1"/>
      </rPr>
      <t>135</t>
    </r>
  </si>
  <si>
    <r>
      <t>Match Amount</t>
    </r>
    <r>
      <rPr>
        <b/>
        <vertAlign val="superscript"/>
        <sz val="10"/>
        <rFont val="Times New Roman"/>
        <family val="1"/>
      </rPr>
      <t>136</t>
    </r>
  </si>
  <si>
    <r>
      <t xml:space="preserve">Match Amount </t>
    </r>
    <r>
      <rPr>
        <b/>
        <vertAlign val="superscript"/>
        <sz val="10"/>
        <rFont val="Times New Roman"/>
        <family val="1"/>
      </rPr>
      <t>138</t>
    </r>
  </si>
  <si>
    <t>Construction Loan #2</t>
  </si>
  <si>
    <t>Construction Loan #3</t>
  </si>
  <si>
    <t>BMIR Construction Loan</t>
  </si>
  <si>
    <t>To be used for:  Nonamortizing Loans, Due on Sale</t>
  </si>
  <si>
    <r>
      <t>Construction Loan Amount</t>
    </r>
    <r>
      <rPr>
        <vertAlign val="superscript"/>
        <sz val="10"/>
        <rFont val="Times New Roman"/>
        <family val="1"/>
      </rPr>
      <t>49</t>
    </r>
  </si>
  <si>
    <r>
      <t>Construction Loan Type</t>
    </r>
    <r>
      <rPr>
        <vertAlign val="superscript"/>
        <sz val="10"/>
        <rFont val="Times New Roman"/>
        <family val="1"/>
      </rPr>
      <t>50</t>
    </r>
  </si>
  <si>
    <r>
      <t>Assessed Value</t>
    </r>
    <r>
      <rPr>
        <vertAlign val="superscript"/>
        <sz val="10"/>
        <rFont val="Times New Roman"/>
        <family val="1"/>
      </rPr>
      <t>82</t>
    </r>
  </si>
  <si>
    <r>
      <t>Tax Rate</t>
    </r>
    <r>
      <rPr>
        <vertAlign val="superscript"/>
        <sz val="10"/>
        <rFont val="Times New Roman"/>
        <family val="1"/>
      </rPr>
      <t>83</t>
    </r>
  </si>
  <si>
    <r>
      <t>Years Waived</t>
    </r>
    <r>
      <rPr>
        <vertAlign val="superscript"/>
        <sz val="10"/>
        <rFont val="Times New Roman"/>
        <family val="1"/>
      </rPr>
      <t>84</t>
    </r>
  </si>
  <si>
    <r>
      <t>Affordability Period</t>
    </r>
    <r>
      <rPr>
        <vertAlign val="superscript"/>
        <sz val="10"/>
        <rFont val="Times New Roman"/>
        <family val="1"/>
      </rPr>
      <t>85</t>
    </r>
  </si>
  <si>
    <r>
      <t xml:space="preserve">Number of Years Exempted for Match </t>
    </r>
    <r>
      <rPr>
        <vertAlign val="superscript"/>
        <sz val="10"/>
        <rFont val="Times New Roman"/>
        <family val="1"/>
      </rPr>
      <t>86</t>
    </r>
  </si>
  <si>
    <r>
      <t>Date Exempted</t>
    </r>
    <r>
      <rPr>
        <vertAlign val="superscript"/>
        <sz val="10"/>
        <rFont val="Times New Roman"/>
        <family val="1"/>
      </rPr>
      <t>87</t>
    </r>
  </si>
  <si>
    <r>
      <t>Week Ending Date</t>
    </r>
    <r>
      <rPr>
        <vertAlign val="superscript"/>
        <sz val="10"/>
        <rFont val="Times New Roman"/>
        <family val="1"/>
      </rPr>
      <t>88</t>
    </r>
  </si>
  <si>
    <r>
      <t>Treasury Security to be used</t>
    </r>
    <r>
      <rPr>
        <vertAlign val="superscript"/>
        <sz val="10"/>
        <rFont val="Times New Roman"/>
        <family val="1"/>
      </rPr>
      <t>89</t>
    </r>
  </si>
  <si>
    <r>
      <t>T-Note Rate</t>
    </r>
    <r>
      <rPr>
        <vertAlign val="superscript"/>
        <sz val="10"/>
        <rFont val="Times New Roman"/>
        <family val="1"/>
      </rPr>
      <t>90</t>
    </r>
  </si>
  <si>
    <r>
      <t>Savings</t>
    </r>
    <r>
      <rPr>
        <b/>
        <vertAlign val="superscript"/>
        <sz val="9"/>
        <rFont val="Times New Roman"/>
        <family val="1"/>
      </rPr>
      <t>91</t>
    </r>
  </si>
  <si>
    <r>
      <t>(Inflation)</t>
    </r>
    <r>
      <rPr>
        <b/>
        <vertAlign val="superscript"/>
        <sz val="9"/>
        <rFont val="Times New Roman"/>
        <family val="1"/>
      </rPr>
      <t>92</t>
    </r>
  </si>
  <si>
    <r>
      <t>Foregone</t>
    </r>
    <r>
      <rPr>
        <b/>
        <vertAlign val="superscript"/>
        <sz val="9"/>
        <rFont val="Times New Roman"/>
        <family val="1"/>
      </rPr>
      <t>93</t>
    </r>
  </si>
  <si>
    <r>
      <t>Match Amount</t>
    </r>
    <r>
      <rPr>
        <b/>
        <vertAlign val="superscript"/>
        <sz val="10"/>
        <rFont val="Times New Roman"/>
        <family val="1"/>
      </rPr>
      <t>94</t>
    </r>
  </si>
  <si>
    <r>
      <t>Assessed Value</t>
    </r>
    <r>
      <rPr>
        <vertAlign val="superscript"/>
        <sz val="10"/>
        <rFont val="Times New Roman"/>
        <family val="1"/>
      </rPr>
      <t>95</t>
    </r>
  </si>
  <si>
    <r>
      <t>Tax Rate</t>
    </r>
    <r>
      <rPr>
        <vertAlign val="superscript"/>
        <sz val="10"/>
        <rFont val="Times New Roman"/>
        <family val="1"/>
      </rPr>
      <t>96</t>
    </r>
  </si>
  <si>
    <r>
      <t>Years Abated</t>
    </r>
    <r>
      <rPr>
        <vertAlign val="superscript"/>
        <sz val="10"/>
        <rFont val="Times New Roman"/>
        <family val="1"/>
      </rPr>
      <t>97</t>
    </r>
  </si>
  <si>
    <r>
      <t>Affordability Period</t>
    </r>
    <r>
      <rPr>
        <vertAlign val="superscript"/>
        <sz val="10"/>
        <rFont val="Times New Roman"/>
        <family val="1"/>
      </rPr>
      <t>98</t>
    </r>
  </si>
  <si>
    <r>
      <t xml:space="preserve">Number of Years Abated for Match </t>
    </r>
    <r>
      <rPr>
        <vertAlign val="superscript"/>
        <sz val="10"/>
        <rFont val="Times New Roman"/>
        <family val="1"/>
      </rPr>
      <t>99</t>
    </r>
  </si>
  <si>
    <r>
      <t>Date Exempted</t>
    </r>
    <r>
      <rPr>
        <vertAlign val="superscript"/>
        <sz val="10"/>
        <rFont val="Times New Roman"/>
        <family val="1"/>
      </rPr>
      <t>100</t>
    </r>
  </si>
  <si>
    <r>
      <t>Week Ending Date</t>
    </r>
    <r>
      <rPr>
        <vertAlign val="superscript"/>
        <sz val="10"/>
        <rFont val="Times New Roman"/>
        <family val="1"/>
      </rPr>
      <t>101</t>
    </r>
  </si>
  <si>
    <r>
      <t>Treasury Security to be used</t>
    </r>
    <r>
      <rPr>
        <vertAlign val="superscript"/>
        <sz val="10"/>
        <rFont val="Times New Roman"/>
        <family val="1"/>
      </rPr>
      <t>102</t>
    </r>
  </si>
  <si>
    <r>
      <t>T-Note Rate</t>
    </r>
    <r>
      <rPr>
        <vertAlign val="superscript"/>
        <sz val="10"/>
        <rFont val="Times New Roman"/>
        <family val="1"/>
      </rPr>
      <t>103</t>
    </r>
  </si>
  <si>
    <r>
      <t>Per Year</t>
    </r>
    <r>
      <rPr>
        <b/>
        <vertAlign val="superscript"/>
        <sz val="10"/>
        <rFont val="Times New Roman"/>
        <family val="1"/>
      </rPr>
      <t>104</t>
    </r>
  </si>
  <si>
    <t>Will donated professional services go exclusively towards HOME-assisted and Match-Eligible Units?</t>
  </si>
  <si>
    <t>Activity</t>
  </si>
  <si>
    <t>Donated or Voluntary Labor</t>
  </si>
  <si>
    <t>Donated or Voluntary Professional Services</t>
  </si>
  <si>
    <t>Total Sweat Equity Amount</t>
  </si>
  <si>
    <t>Donor</t>
  </si>
  <si>
    <t>Donation    Amount</t>
  </si>
  <si>
    <t>DONATED SITE PREPARATION AND CONSTRUCTION MATERIALS</t>
  </si>
  <si>
    <t>DONATED SITE PREPARATION AND CONSTRUCTION EQUIPMENT</t>
  </si>
  <si>
    <r>
      <t>Treasury Security to be used</t>
    </r>
    <r>
      <rPr>
        <vertAlign val="superscript"/>
        <sz val="10"/>
        <rFont val="Times New Roman"/>
        <family val="1"/>
      </rPr>
      <t>118</t>
    </r>
  </si>
  <si>
    <r>
      <t>T-Note Rate</t>
    </r>
    <r>
      <rPr>
        <vertAlign val="superscript"/>
        <sz val="10"/>
        <rFont val="Times New Roman"/>
        <family val="1"/>
      </rPr>
      <t>119</t>
    </r>
  </si>
  <si>
    <r>
      <t>Assisted Unit?</t>
    </r>
    <r>
      <rPr>
        <b/>
        <vertAlign val="superscript"/>
        <sz val="10"/>
        <rFont val="Times New Roman"/>
        <family val="1"/>
      </rPr>
      <t>120</t>
    </r>
  </si>
  <si>
    <r>
      <t>Waived</t>
    </r>
    <r>
      <rPr>
        <b/>
        <vertAlign val="superscript"/>
        <sz val="10"/>
        <rFont val="Times New Roman"/>
        <family val="1"/>
      </rPr>
      <t>121</t>
    </r>
  </si>
  <si>
    <r>
      <t>Per Year</t>
    </r>
    <r>
      <rPr>
        <b/>
        <vertAlign val="superscript"/>
        <sz val="10"/>
        <rFont val="Times New Roman"/>
        <family val="1"/>
      </rPr>
      <t>122</t>
    </r>
  </si>
  <si>
    <r>
      <t>Foregone</t>
    </r>
    <r>
      <rPr>
        <b/>
        <vertAlign val="superscript"/>
        <sz val="10"/>
        <rFont val="Times New Roman"/>
        <family val="1"/>
      </rPr>
      <t>123</t>
    </r>
  </si>
  <si>
    <t>To be used for: BMIR, principal and interest amortized</t>
  </si>
  <si>
    <r>
      <t>Term in Years (Affordability Period)</t>
    </r>
    <r>
      <rPr>
        <vertAlign val="superscript"/>
        <sz val="10"/>
        <rFont val="Times New Roman"/>
        <family val="1"/>
      </rPr>
      <t>52</t>
    </r>
  </si>
  <si>
    <t>1.  Loan Term = Affordability Period</t>
  </si>
  <si>
    <r>
      <t>Expected Yield</t>
    </r>
    <r>
      <rPr>
        <vertAlign val="superscript"/>
        <sz val="10"/>
        <rFont val="Times New Roman"/>
        <family val="1"/>
      </rPr>
      <t>55</t>
    </r>
  </si>
  <si>
    <r>
      <t>Date Loan Committed</t>
    </r>
    <r>
      <rPr>
        <vertAlign val="superscript"/>
        <sz val="10"/>
        <rFont val="Times New Roman"/>
        <family val="1"/>
      </rPr>
      <t>56</t>
    </r>
  </si>
  <si>
    <r>
      <t>Week Ending Date</t>
    </r>
    <r>
      <rPr>
        <vertAlign val="superscript"/>
        <sz val="10"/>
        <rFont val="Times New Roman"/>
        <family val="1"/>
      </rPr>
      <t>57</t>
    </r>
  </si>
  <si>
    <r>
      <t>HUD Benchmark Rate</t>
    </r>
    <r>
      <rPr>
        <vertAlign val="superscript"/>
        <sz val="10"/>
        <rFont val="Times New Roman"/>
        <family val="1"/>
      </rPr>
      <t>58</t>
    </r>
  </si>
  <si>
    <r>
      <t>HUD Basis Points</t>
    </r>
    <r>
      <rPr>
        <vertAlign val="superscript"/>
        <sz val="10"/>
        <rFont val="Times New Roman"/>
        <family val="1"/>
      </rPr>
      <t>59</t>
    </r>
  </si>
  <si>
    <r>
      <t>Market Rate</t>
    </r>
    <r>
      <rPr>
        <vertAlign val="superscript"/>
        <sz val="10"/>
        <rFont val="Times New Roman"/>
        <family val="1"/>
      </rPr>
      <t>60</t>
    </r>
  </si>
  <si>
    <r>
      <t>Potential Yield</t>
    </r>
    <r>
      <rPr>
        <vertAlign val="superscript"/>
        <sz val="10"/>
        <rFont val="Times New Roman"/>
        <family val="1"/>
      </rPr>
      <t>61</t>
    </r>
  </si>
  <si>
    <r>
      <t>Yield Foregone</t>
    </r>
    <r>
      <rPr>
        <vertAlign val="superscript"/>
        <sz val="10"/>
        <rFont val="Times New Roman"/>
        <family val="1"/>
      </rPr>
      <t>62</t>
    </r>
  </si>
  <si>
    <r>
      <t>Present Value of Yield Foregone</t>
    </r>
    <r>
      <rPr>
        <vertAlign val="superscript"/>
        <sz val="10"/>
        <rFont val="Times New Roman"/>
        <family val="1"/>
      </rPr>
      <t>63</t>
    </r>
  </si>
  <si>
    <r>
      <t>Match Amount</t>
    </r>
    <r>
      <rPr>
        <b/>
        <vertAlign val="superscript"/>
        <sz val="10"/>
        <rFont val="Times New Roman"/>
        <family val="1"/>
      </rPr>
      <t>64</t>
    </r>
  </si>
  <si>
    <t>Will ONLY principal be paid back on the loan or grant?</t>
  </si>
  <si>
    <t>Below Market Interest Rate = 0.00%</t>
  </si>
  <si>
    <t>Is the loan due at the end of term, i.e. deferred balloon payment?</t>
  </si>
  <si>
    <t>9 - BMIR Loan</t>
  </si>
  <si>
    <t>Construction Loan #1</t>
  </si>
  <si>
    <t>Single Site Project</t>
  </si>
  <si>
    <t>Tax Savings</t>
  </si>
  <si>
    <t>Grants</t>
  </si>
  <si>
    <t>Grant</t>
  </si>
  <si>
    <t>Award Program</t>
  </si>
  <si>
    <t>Mark an "X" in all that apply</t>
  </si>
  <si>
    <t>AMI Levels</t>
  </si>
  <si>
    <t>Mark an "X" in level</t>
  </si>
  <si>
    <t>Is the project a planning study?</t>
  </si>
  <si>
    <t>Mark an "X" in yes or no</t>
  </si>
  <si>
    <t>Total Award</t>
  </si>
  <si>
    <t xml:space="preserve">Contact the IHCDA Community Development Representative in your area to provide technical assistance on how to obtain Match from proceeds of Affordable Housing Bonds. </t>
  </si>
  <si>
    <t>A Community Development listing can be found at http://ihcda.in.gov/nonprofits_programs.aspx</t>
  </si>
  <si>
    <t>Donated &amp; Volunteer Labor</t>
  </si>
  <si>
    <t>Donated Materials &amp; Equipment</t>
  </si>
  <si>
    <t>Services &amp; Homeownership Counseling</t>
  </si>
  <si>
    <t>Tax Exemption</t>
  </si>
  <si>
    <t>Tax Abatement</t>
  </si>
  <si>
    <t>On-site &amp; Off-site Infrastructure</t>
  </si>
  <si>
    <t>Proceeds from Bonds</t>
  </si>
  <si>
    <t>Total Match</t>
  </si>
  <si>
    <t>Total Sweat Equity Hours for HOME-Assisted or HOME-Eligible Units</t>
  </si>
  <si>
    <t>Award Closed Dated</t>
  </si>
  <si>
    <t>Bond</t>
  </si>
  <si>
    <t>Mortgage Revenue Bonds</t>
  </si>
  <si>
    <t>General Obligation Bonds</t>
  </si>
  <si>
    <r>
      <t>Form</t>
    </r>
    <r>
      <rPr>
        <b/>
        <vertAlign val="superscript"/>
        <sz val="10"/>
        <rFont val="Times New Roman"/>
        <family val="1"/>
      </rPr>
      <t>7</t>
    </r>
  </si>
  <si>
    <r>
      <t>Date Loan Committed</t>
    </r>
    <r>
      <rPr>
        <vertAlign val="superscript"/>
        <sz val="10"/>
        <rFont val="Times New Roman"/>
        <family val="1"/>
      </rPr>
      <t>39</t>
    </r>
  </si>
  <si>
    <r>
      <t>Week Ending Date</t>
    </r>
    <r>
      <rPr>
        <vertAlign val="superscript"/>
        <sz val="10"/>
        <rFont val="Times New Roman"/>
        <family val="1"/>
      </rPr>
      <t>40</t>
    </r>
  </si>
  <si>
    <r>
      <t>HUD Benchmark Rate</t>
    </r>
    <r>
      <rPr>
        <vertAlign val="superscript"/>
        <sz val="10"/>
        <rFont val="Times New Roman"/>
        <family val="1"/>
      </rPr>
      <t>41</t>
    </r>
  </si>
  <si>
    <r>
      <t>HUD Basis Points</t>
    </r>
    <r>
      <rPr>
        <vertAlign val="superscript"/>
        <sz val="10"/>
        <rFont val="Times New Roman"/>
        <family val="1"/>
      </rPr>
      <t>42</t>
    </r>
  </si>
  <si>
    <r>
      <t>Market Rate</t>
    </r>
    <r>
      <rPr>
        <vertAlign val="superscript"/>
        <sz val="10"/>
        <rFont val="Times New Roman"/>
        <family val="1"/>
      </rPr>
      <t>43</t>
    </r>
  </si>
  <si>
    <r>
      <t>Potential Yield</t>
    </r>
    <r>
      <rPr>
        <vertAlign val="superscript"/>
        <sz val="10"/>
        <rFont val="Times New Roman"/>
        <family val="1"/>
      </rPr>
      <t>44</t>
    </r>
  </si>
  <si>
    <r>
      <t>Match Amount</t>
    </r>
    <r>
      <rPr>
        <b/>
        <vertAlign val="superscript"/>
        <sz val="10"/>
        <rFont val="Times New Roman"/>
        <family val="1"/>
      </rPr>
      <t>124</t>
    </r>
  </si>
  <si>
    <r>
      <t>Match Amount</t>
    </r>
    <r>
      <rPr>
        <b/>
        <vertAlign val="superscript"/>
        <sz val="10"/>
        <rFont val="Times New Roman"/>
        <family val="1"/>
      </rPr>
      <t>125</t>
    </r>
  </si>
  <si>
    <r>
      <t>Property #1</t>
    </r>
    <r>
      <rPr>
        <b/>
        <vertAlign val="superscript"/>
        <sz val="10"/>
        <rFont val="Times New Roman"/>
        <family val="1"/>
      </rPr>
      <t>126</t>
    </r>
  </si>
  <si>
    <r>
      <t>Property #2</t>
    </r>
    <r>
      <rPr>
        <b/>
        <vertAlign val="superscript"/>
        <sz val="10"/>
        <rFont val="Times New Roman"/>
        <family val="1"/>
      </rPr>
      <t>126</t>
    </r>
  </si>
  <si>
    <r>
      <t>Property #3</t>
    </r>
    <r>
      <rPr>
        <b/>
        <vertAlign val="superscript"/>
        <sz val="10"/>
        <rFont val="Times New Roman"/>
        <family val="1"/>
      </rPr>
      <t>126</t>
    </r>
  </si>
  <si>
    <r>
      <t>Appraised Value</t>
    </r>
    <r>
      <rPr>
        <vertAlign val="superscript"/>
        <sz val="10"/>
        <rFont val="Times New Roman"/>
        <family val="1"/>
      </rPr>
      <t>127</t>
    </r>
  </si>
  <si>
    <r>
      <t>Debt Burden Amount</t>
    </r>
    <r>
      <rPr>
        <vertAlign val="superscript"/>
        <sz val="10"/>
        <rFont val="Times New Roman"/>
        <family val="1"/>
      </rPr>
      <t>128</t>
    </r>
  </si>
  <si>
    <t>2.    Insert "No" in Due at Term cell</t>
  </si>
  <si>
    <t>10 - BMIR Construction Loan</t>
  </si>
  <si>
    <t>2.    Insert "Yes" in Due at Term cell</t>
  </si>
  <si>
    <t>1.   Below Market Interest Rate = 0.00%</t>
  </si>
  <si>
    <t>1.    Below Market Interest Rate = rate offered by lender</t>
  </si>
  <si>
    <t>Property #19</t>
  </si>
  <si>
    <r>
      <t>HOME-Assisted or Eligible Units benefitting from Infrastructure Project</t>
    </r>
    <r>
      <rPr>
        <vertAlign val="superscript"/>
        <sz val="10"/>
        <rFont val="Times New Roman"/>
        <family val="1"/>
      </rPr>
      <t>135</t>
    </r>
  </si>
  <si>
    <r>
      <t>% of HOME-Assisted or Eligible Units benefitting from Infrastructure Project</t>
    </r>
    <r>
      <rPr>
        <vertAlign val="superscript"/>
        <sz val="10"/>
        <rFont val="Times New Roman"/>
        <family val="1"/>
      </rPr>
      <t>135</t>
    </r>
  </si>
  <si>
    <r>
      <t>Total Infrastructure Costs</t>
    </r>
    <r>
      <rPr>
        <vertAlign val="superscript"/>
        <sz val="10"/>
        <rFont val="Times New Roman"/>
        <family val="1"/>
      </rPr>
      <t>135</t>
    </r>
  </si>
  <si>
    <r>
      <t>Sources of Funds: Federal</t>
    </r>
    <r>
      <rPr>
        <vertAlign val="superscript"/>
        <sz val="10"/>
        <rFont val="Times New Roman"/>
        <family val="1"/>
      </rPr>
      <t>135</t>
    </r>
  </si>
  <si>
    <r>
      <t>Sources of Funds: State</t>
    </r>
    <r>
      <rPr>
        <vertAlign val="superscript"/>
        <sz val="10"/>
        <rFont val="Times New Roman"/>
        <family val="1"/>
      </rPr>
      <t>135</t>
    </r>
  </si>
  <si>
    <t>Property #20</t>
  </si>
  <si>
    <t>Fee Amount</t>
  </si>
  <si>
    <t>Is it a HOME-</t>
  </si>
  <si>
    <t>Award Year</t>
  </si>
  <si>
    <r>
      <t>Match Requirement Amount</t>
    </r>
    <r>
      <rPr>
        <b/>
        <vertAlign val="superscript"/>
        <sz val="10"/>
        <rFont val="Times New Roman"/>
        <family val="1"/>
      </rPr>
      <t>6</t>
    </r>
  </si>
  <si>
    <r>
      <t>Match Requirement Percent</t>
    </r>
    <r>
      <rPr>
        <b/>
        <vertAlign val="superscript"/>
        <sz val="10"/>
        <rFont val="Times New Roman"/>
        <family val="1"/>
      </rPr>
      <t>6</t>
    </r>
  </si>
  <si>
    <t>Percent</t>
  </si>
  <si>
    <t>100% at or below 60% AMI</t>
  </si>
  <si>
    <t>100% at or below 80% AMI</t>
  </si>
  <si>
    <t>Award Number</t>
  </si>
  <si>
    <t xml:space="preserve">ACTIVITY TYPE: </t>
  </si>
  <si>
    <t>Emergency Shelter</t>
  </si>
  <si>
    <t>Transitional Housing</t>
  </si>
  <si>
    <t>Homeowner Repair and Improvement</t>
  </si>
  <si>
    <t>Youth Shelter</t>
  </si>
  <si>
    <t>Permanent Supportive Housing</t>
  </si>
  <si>
    <t>Migrant/Seasonal Farm Worker Hsg.</t>
  </si>
  <si>
    <t xml:space="preserve">Permanent Rental </t>
  </si>
  <si>
    <r>
      <t xml:space="preserve">NUMBER OF UNITS: </t>
    </r>
    <r>
      <rPr>
        <i/>
        <sz val="8"/>
        <rFont val="Times New Roman"/>
        <family val="1"/>
      </rPr>
      <t>(or beds for emergency shelters, youth shelters, and migrant /seasonal farm worker housing)</t>
    </r>
  </si>
  <si>
    <t>New Construction</t>
  </si>
  <si>
    <t>Rehabilitation</t>
  </si>
  <si>
    <t>Acquisition Only</t>
  </si>
  <si>
    <t>Assisted Units</t>
  </si>
  <si>
    <t>Is the project single or scattered site?</t>
  </si>
  <si>
    <t>Single Site</t>
  </si>
  <si>
    <t>Scattered Site</t>
  </si>
  <si>
    <t>Units</t>
  </si>
  <si>
    <t>Non-Assisted, Market Rate Units</t>
  </si>
  <si>
    <t>Percent of Units</t>
  </si>
  <si>
    <t>Non-assisted, Market Rate Units</t>
  </si>
  <si>
    <t>Unit Type</t>
  </si>
  <si>
    <t>Commercial</t>
  </si>
  <si>
    <t>Residential</t>
  </si>
  <si>
    <t>Square Footage</t>
  </si>
  <si>
    <t>Percent of Floor Space</t>
  </si>
  <si>
    <t>HOME</t>
  </si>
  <si>
    <t>CDBG</t>
  </si>
  <si>
    <t>RHTC</t>
  </si>
  <si>
    <t>None of the above</t>
  </si>
  <si>
    <t>Multi-family</t>
  </si>
  <si>
    <t>Single Family</t>
  </si>
  <si>
    <t>Use</t>
  </si>
  <si>
    <t>Non-assisted, HOME Eligible Units</t>
  </si>
  <si>
    <r>
      <t>Is the project multi-family or single family?</t>
    </r>
    <r>
      <rPr>
        <vertAlign val="superscript"/>
        <sz val="10"/>
        <rFont val="Times New Roman"/>
        <family val="1"/>
      </rPr>
      <t>1</t>
    </r>
  </si>
  <si>
    <r>
      <t>Assisted Units</t>
    </r>
    <r>
      <rPr>
        <vertAlign val="superscript"/>
        <sz val="10"/>
        <rFont val="Times New Roman"/>
        <family val="1"/>
      </rPr>
      <t>2</t>
    </r>
  </si>
  <si>
    <r>
      <t>Non-assisted, HOME eligible units</t>
    </r>
    <r>
      <rPr>
        <vertAlign val="superscript"/>
        <sz val="10"/>
        <rFont val="Times New Roman"/>
        <family val="1"/>
      </rPr>
      <t>3</t>
    </r>
  </si>
  <si>
    <r>
      <t>IS THE PROJECT MIXED USE?</t>
    </r>
    <r>
      <rPr>
        <vertAlign val="superscript"/>
        <sz val="10"/>
        <rFont val="Times New Roman"/>
        <family val="1"/>
      </rPr>
      <t>4</t>
    </r>
  </si>
  <si>
    <t>Fees Foregone by Property for Scattered Site</t>
  </si>
  <si>
    <t>Fees Foregone for Scattered Site Projects</t>
  </si>
  <si>
    <t>Fees Foregone for Single Site Projects</t>
  </si>
  <si>
    <t>Development</t>
  </si>
  <si>
    <t>Scattered Site Project</t>
  </si>
  <si>
    <r>
      <t>Abatement</t>
    </r>
    <r>
      <rPr>
        <b/>
        <vertAlign val="superscript"/>
        <sz val="10"/>
        <rFont val="Times New Roman"/>
        <family val="1"/>
      </rPr>
      <t>105</t>
    </r>
  </si>
  <si>
    <r>
      <t>Savings</t>
    </r>
    <r>
      <rPr>
        <b/>
        <vertAlign val="superscript"/>
        <sz val="10"/>
        <rFont val="Times New Roman"/>
        <family val="1"/>
      </rPr>
      <t>106</t>
    </r>
  </si>
  <si>
    <r>
      <t>(Inflation)</t>
    </r>
    <r>
      <rPr>
        <b/>
        <vertAlign val="superscript"/>
        <sz val="10"/>
        <rFont val="Times New Roman"/>
        <family val="1"/>
      </rPr>
      <t>107</t>
    </r>
  </si>
  <si>
    <r>
      <t>Foregone</t>
    </r>
    <r>
      <rPr>
        <b/>
        <vertAlign val="superscript"/>
        <sz val="10"/>
        <rFont val="Times New Roman"/>
        <family val="1"/>
      </rPr>
      <t>108</t>
    </r>
  </si>
  <si>
    <r>
      <t>Total PV of Taxes Foregone</t>
    </r>
    <r>
      <rPr>
        <vertAlign val="superscript"/>
        <sz val="10"/>
        <rFont val="Times New Roman"/>
        <family val="1"/>
      </rPr>
      <t>109</t>
    </r>
  </si>
  <si>
    <r>
      <t>Match Amount</t>
    </r>
    <r>
      <rPr>
        <b/>
        <vertAlign val="superscript"/>
        <sz val="10"/>
        <rFont val="Times New Roman"/>
        <family val="1"/>
      </rPr>
      <t>110</t>
    </r>
  </si>
  <si>
    <r>
      <t>Total Fee/Charge Value</t>
    </r>
    <r>
      <rPr>
        <vertAlign val="superscript"/>
        <sz val="10"/>
        <rFont val="Times New Roman"/>
        <family val="1"/>
      </rPr>
      <t>111</t>
    </r>
  </si>
  <si>
    <r>
      <t>Fee/Charge Value for HOME-Assisted Units</t>
    </r>
    <r>
      <rPr>
        <vertAlign val="superscript"/>
        <sz val="10"/>
        <rFont val="Times New Roman"/>
        <family val="1"/>
      </rPr>
      <t>112</t>
    </r>
  </si>
  <si>
    <r>
      <t>Years Waived</t>
    </r>
    <r>
      <rPr>
        <vertAlign val="superscript"/>
        <sz val="10"/>
        <rFont val="Times New Roman"/>
        <family val="1"/>
      </rPr>
      <t>113</t>
    </r>
  </si>
  <si>
    <r>
      <t>Affordability Period</t>
    </r>
    <r>
      <rPr>
        <vertAlign val="superscript"/>
        <sz val="10"/>
        <rFont val="Times New Roman"/>
        <family val="1"/>
      </rPr>
      <t>114</t>
    </r>
  </si>
  <si>
    <r>
      <t xml:space="preserve">Number of Years Waived Fees for Match </t>
    </r>
    <r>
      <rPr>
        <vertAlign val="superscript"/>
        <sz val="10"/>
        <rFont val="Times New Roman"/>
        <family val="1"/>
      </rPr>
      <t>115</t>
    </r>
  </si>
  <si>
    <r>
      <t>Date Exempted</t>
    </r>
    <r>
      <rPr>
        <vertAlign val="superscript"/>
        <sz val="10"/>
        <rFont val="Times New Roman"/>
        <family val="1"/>
      </rPr>
      <t>116</t>
    </r>
  </si>
  <si>
    <r>
      <t>Week Ending Date</t>
    </r>
    <r>
      <rPr>
        <vertAlign val="superscript"/>
        <sz val="10"/>
        <rFont val="Times New Roman"/>
        <family val="1"/>
      </rPr>
      <t>117</t>
    </r>
  </si>
  <si>
    <t>Below Market Interest Rate (BMIR) Information</t>
  </si>
  <si>
    <t>Insert  Application Year</t>
  </si>
  <si>
    <t>To be used to determine what BMIR Spreadsheet to complete</t>
  </si>
  <si>
    <t>Grant made as a Loan</t>
  </si>
  <si>
    <t>Permanent Financing</t>
  </si>
  <si>
    <t>Construction Loan</t>
  </si>
  <si>
    <t>Spreadsheet:</t>
  </si>
  <si>
    <t>BMIR Permanent Loan</t>
  </si>
  <si>
    <t>Amortization Schedule: BMIR Loan #1</t>
  </si>
  <si>
    <t>BMIR Results</t>
  </si>
  <si>
    <t>Market Rate Results</t>
  </si>
  <si>
    <t>BMIR Amoritization</t>
  </si>
  <si>
    <t>Payment Number</t>
  </si>
  <si>
    <t>Principal Balance at the beginning of the month</t>
  </si>
  <si>
    <t>BMIR Interest</t>
  </si>
  <si>
    <t>Principal</t>
  </si>
  <si>
    <t>Principal Balance at the end of the month</t>
  </si>
  <si>
    <t>Market Rate Amoritization</t>
  </si>
  <si>
    <t>Market Rate Interest</t>
  </si>
  <si>
    <t>Payment Amount</t>
  </si>
  <si>
    <t>Amortization Schedule: BMIR Loan #2</t>
  </si>
  <si>
    <t xml:space="preserve"> </t>
  </si>
  <si>
    <r>
      <t>Amoritization Period</t>
    </r>
    <r>
      <rPr>
        <vertAlign val="superscript"/>
        <sz val="10"/>
        <rFont val="Times New Roman"/>
        <family val="1"/>
      </rPr>
      <t>35a</t>
    </r>
  </si>
  <si>
    <r>
      <t>Term in years</t>
    </r>
    <r>
      <rPr>
        <vertAlign val="superscript"/>
        <sz val="10"/>
        <rFont val="Times New Roman"/>
        <family val="1"/>
      </rPr>
      <t>35b</t>
    </r>
  </si>
  <si>
    <t>Donated Supportive Services and Homebuyer Counseling</t>
  </si>
  <si>
    <r>
      <t>Interest Compounding or Payments per Annum</t>
    </r>
    <r>
      <rPr>
        <vertAlign val="superscript"/>
        <sz val="10"/>
        <rFont val="Times New Roman"/>
        <family val="1"/>
      </rPr>
      <t>36</t>
    </r>
  </si>
  <si>
    <t>Due to limited space for a third amoritization schedule, please submit another spreadsheet to calculate BMIR Loan #3</t>
  </si>
  <si>
    <t>Will the Loan be deferred &amp; due at term, or will there be any balloon payment at end?</t>
  </si>
  <si>
    <r>
      <t>Yield Foregone: Payments</t>
    </r>
    <r>
      <rPr>
        <vertAlign val="superscript"/>
        <sz val="10"/>
        <rFont val="Times New Roman"/>
        <family val="1"/>
      </rPr>
      <t>45</t>
    </r>
  </si>
  <si>
    <r>
      <t>Yield Foregone: Balloon Interest</t>
    </r>
    <r>
      <rPr>
        <vertAlign val="superscript"/>
        <sz val="10"/>
        <rFont val="Times New Roman"/>
        <family val="1"/>
      </rPr>
      <t>45</t>
    </r>
  </si>
  <si>
    <r>
      <t>Present Value of Yield Foregone: Payments</t>
    </r>
    <r>
      <rPr>
        <vertAlign val="superscript"/>
        <sz val="10"/>
        <rFont val="Times New Roman"/>
        <family val="1"/>
      </rPr>
      <t>46</t>
    </r>
  </si>
  <si>
    <r>
      <t>PV of Yield Foregone: Balloon Interest</t>
    </r>
    <r>
      <rPr>
        <vertAlign val="superscript"/>
        <sz val="10"/>
        <rFont val="Times New Roman"/>
        <family val="1"/>
      </rPr>
      <t>46</t>
    </r>
  </si>
  <si>
    <r>
      <t>Total Present Value of Yield Foregone</t>
    </r>
    <r>
      <rPr>
        <b/>
        <vertAlign val="superscript"/>
        <sz val="10"/>
        <rFont val="Times New Roman"/>
        <family val="1"/>
      </rPr>
      <t>46</t>
    </r>
  </si>
  <si>
    <t>Payment</t>
  </si>
  <si>
    <r>
      <t>NOTE:</t>
    </r>
    <r>
      <rPr>
        <sz val="10"/>
        <rFont val="Times New Roman"/>
        <family val="1"/>
      </rPr>
      <t xml:space="preserve"> After completing loan and market information tables below, please review amoritization schedules to the right.</t>
    </r>
  </si>
  <si>
    <r>
      <t>Payment Frequency per Annum</t>
    </r>
    <r>
      <rPr>
        <vertAlign val="superscript"/>
        <sz val="10"/>
        <rFont val="Times New Roman"/>
        <family val="1"/>
      </rPr>
      <t>A</t>
    </r>
  </si>
  <si>
    <r>
      <t>Payment Amount</t>
    </r>
    <r>
      <rPr>
        <vertAlign val="superscript"/>
        <sz val="10"/>
        <rFont val="Times New Roman"/>
        <family val="1"/>
      </rPr>
      <t>B</t>
    </r>
  </si>
  <si>
    <r>
      <t>Total Payments</t>
    </r>
    <r>
      <rPr>
        <vertAlign val="superscript"/>
        <sz val="10"/>
        <rFont val="Times New Roman"/>
        <family val="1"/>
      </rPr>
      <t>C</t>
    </r>
  </si>
  <si>
    <r>
      <t>Balloon Payment</t>
    </r>
    <r>
      <rPr>
        <vertAlign val="superscript"/>
        <sz val="10"/>
        <rFont val="Times New Roman"/>
        <family val="1"/>
      </rPr>
      <t>D</t>
    </r>
  </si>
  <si>
    <r>
      <t>Total Interest Paid</t>
    </r>
    <r>
      <rPr>
        <vertAlign val="superscript"/>
        <sz val="10"/>
        <rFont val="Times New Roman"/>
        <family val="1"/>
      </rPr>
      <t>E</t>
    </r>
  </si>
  <si>
    <r>
      <t>Total Principal Paid</t>
    </r>
    <r>
      <rPr>
        <vertAlign val="superscript"/>
        <sz val="10"/>
        <rFont val="Times New Roman"/>
        <family val="1"/>
      </rPr>
      <t>F</t>
    </r>
  </si>
  <si>
    <t>Harrison Co. Community Foundation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</si>
</sst>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0000%"/>
    <numFmt numFmtId="167" formatCode="&quot;$&quot;#,##0.00"/>
    <numFmt numFmtId="168" formatCode="mm/dd/yy"/>
    <numFmt numFmtId="169" formatCode="&quot;$&quot;#,##0"/>
    <numFmt numFmtId="170" formatCode="0.0%"/>
    <numFmt numFmtId="171" formatCode="&quot;$&quot;#,##0.0"/>
    <numFmt numFmtId="172" formatCode="&quot;Yes&quot;;&quot;Yes&quot;;&quot;No&quot;"/>
    <numFmt numFmtId="173" formatCode="&quot;True&quot;;&quot;True&quot;;&quot;False&quot;"/>
    <numFmt numFmtId="174" formatCode="&quot;On&quot;;&quot;On&quot;;&quot;Off&quot;"/>
    <numFmt numFmtId="175" formatCode="0.0"/>
  </numFmts>
  <fonts count="58">
    <font>
      <sz val="10"/>
      <name val="Arial"/>
      <family val="0"/>
    </font>
    <font>
      <u val="single"/>
      <sz val="10"/>
      <color indexed="12"/>
      <name val="Arial"/>
      <family val="0"/>
    </font>
    <font>
      <u val="single"/>
      <sz val="10"/>
      <color indexed="36"/>
      <name val="Arial"/>
      <family val="0"/>
    </font>
    <font>
      <b/>
      <sz val="14"/>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sz val="10"/>
      <color indexed="22"/>
      <name val="Times New Roman"/>
      <family val="1"/>
    </font>
    <font>
      <i/>
      <sz val="8"/>
      <name val="Times New Roman"/>
      <family val="1"/>
    </font>
    <font>
      <b/>
      <sz val="10"/>
      <name val="Arial"/>
      <family val="0"/>
    </font>
    <font>
      <sz val="10"/>
      <color indexed="9"/>
      <name val="Times New Roman"/>
      <family val="1"/>
    </font>
    <font>
      <b/>
      <sz val="9"/>
      <name val="Times New Roman"/>
      <family val="1"/>
    </font>
    <font>
      <b/>
      <sz val="9"/>
      <name val="Arial"/>
      <family val="0"/>
    </font>
    <font>
      <b/>
      <vertAlign val="superscript"/>
      <sz val="9"/>
      <name val="Times New Roman"/>
      <family val="1"/>
    </font>
    <font>
      <sz val="9"/>
      <name val="Times New Roman"/>
      <family val="1"/>
    </font>
    <font>
      <sz val="10"/>
      <color indexed="44"/>
      <name val="Times New Roman"/>
      <family val="1"/>
    </font>
    <font>
      <b/>
      <sz val="10"/>
      <color indexed="44"/>
      <name val="Times New Roman"/>
      <family val="1"/>
    </font>
    <font>
      <b/>
      <sz val="10"/>
      <color indexed="9"/>
      <name val="Times New Roman"/>
      <family val="1"/>
    </font>
    <font>
      <b/>
      <sz val="12"/>
      <name val="Times New Roman"/>
      <family val="1"/>
    </font>
    <font>
      <b/>
      <sz val="10"/>
      <color indexed="14"/>
      <name val="Times New Roman"/>
      <family val="0"/>
    </font>
    <font>
      <b/>
      <sz val="10"/>
      <color indexed="12"/>
      <name val="Times New Roman"/>
      <family val="0"/>
    </font>
    <font>
      <b/>
      <sz val="12"/>
      <name val="Arial"/>
      <family val="0"/>
    </font>
    <font>
      <b/>
      <sz val="14"/>
      <color indexed="2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51"/>
      </left>
      <right>
        <color indexed="63"/>
      </right>
      <top style="medium">
        <color indexed="51"/>
      </top>
      <bottom>
        <color indexed="63"/>
      </bottom>
    </border>
    <border>
      <left>
        <color indexed="63"/>
      </left>
      <right>
        <color indexed="63"/>
      </right>
      <top style="medium">
        <color indexed="51"/>
      </top>
      <bottom>
        <color indexed="63"/>
      </bottom>
    </border>
    <border>
      <left>
        <color indexed="63"/>
      </left>
      <right style="medium">
        <color indexed="51"/>
      </right>
      <top style="medium">
        <color indexed="51"/>
      </top>
      <bottom>
        <color indexed="63"/>
      </bottom>
    </border>
    <border>
      <left style="medium">
        <color indexed="51"/>
      </left>
      <right>
        <color indexed="63"/>
      </right>
      <top>
        <color indexed="63"/>
      </top>
      <bottom>
        <color indexed="63"/>
      </bottom>
    </border>
    <border>
      <left>
        <color indexed="63"/>
      </left>
      <right style="medium">
        <color indexed="51"/>
      </right>
      <top>
        <color indexed="63"/>
      </top>
      <bottom>
        <color indexed="63"/>
      </bottom>
    </border>
    <border>
      <left style="medium">
        <color indexed="51"/>
      </left>
      <right>
        <color indexed="63"/>
      </right>
      <top>
        <color indexed="63"/>
      </top>
      <bottom style="medium">
        <color indexed="51"/>
      </bottom>
    </border>
    <border>
      <left>
        <color indexed="63"/>
      </left>
      <right>
        <color indexed="63"/>
      </right>
      <top>
        <color indexed="63"/>
      </top>
      <bottom style="medium">
        <color indexed="51"/>
      </bottom>
    </border>
    <border>
      <left>
        <color indexed="63"/>
      </left>
      <right style="medium">
        <color indexed="51"/>
      </right>
      <top>
        <color indexed="63"/>
      </top>
      <bottom style="medium">
        <color indexed="51"/>
      </bottom>
    </border>
    <border>
      <left>
        <color indexed="63"/>
      </left>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5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5" fillId="0" borderId="0" xfId="0" applyFont="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Border="1" applyAlignment="1">
      <alignment horizontal="left"/>
    </xf>
    <xf numFmtId="0" fontId="4" fillId="0" borderId="0" xfId="0" applyFont="1" applyBorder="1" applyAlignment="1">
      <alignment/>
    </xf>
    <xf numFmtId="0" fontId="4" fillId="0" borderId="0" xfId="0" applyFont="1" applyFill="1" applyBorder="1" applyAlignment="1">
      <alignment horizontal="center"/>
    </xf>
    <xf numFmtId="0" fontId="5" fillId="0" borderId="0" xfId="0" applyFont="1" applyAlignment="1">
      <alignment horizontal="left"/>
    </xf>
    <xf numFmtId="0" fontId="4" fillId="0" borderId="0" xfId="0" applyFont="1" applyAlignment="1">
      <alignment horizontal="left" indent="6"/>
    </xf>
    <xf numFmtId="0" fontId="4" fillId="0" borderId="0" xfId="0" applyFont="1" applyAlignment="1">
      <alignment/>
    </xf>
    <xf numFmtId="170" fontId="4"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wrapText="1"/>
    </xf>
    <xf numFmtId="0" fontId="4" fillId="0" borderId="0" xfId="0" applyFont="1" applyFill="1" applyAlignment="1">
      <alignment/>
    </xf>
    <xf numFmtId="0" fontId="4" fillId="33" borderId="0" xfId="0" applyFont="1" applyFill="1" applyAlignment="1" applyProtection="1">
      <alignment horizontal="left"/>
      <protection locked="0"/>
    </xf>
    <xf numFmtId="0" fontId="4" fillId="0" borderId="0" xfId="0" applyFont="1" applyAlignment="1">
      <alignment horizontal="centerContinuous"/>
    </xf>
    <xf numFmtId="170" fontId="4" fillId="0" borderId="0" xfId="0" applyNumberFormat="1" applyFont="1" applyBorder="1" applyAlignment="1">
      <alignment horizontal="center"/>
    </xf>
    <xf numFmtId="0" fontId="5" fillId="0" borderId="0" xfId="0" applyFont="1" applyAlignment="1">
      <alignment/>
    </xf>
    <xf numFmtId="0" fontId="4" fillId="0" borderId="10" xfId="0" applyFont="1" applyBorder="1" applyAlignment="1">
      <alignment/>
    </xf>
    <xf numFmtId="0" fontId="4" fillId="0" borderId="0" xfId="0" applyFont="1" applyFill="1" applyBorder="1" applyAlignment="1">
      <alignment/>
    </xf>
    <xf numFmtId="167" fontId="4" fillId="0" borderId="0" xfId="0" applyNumberFormat="1" applyFont="1" applyFill="1" applyBorder="1" applyAlignment="1">
      <alignment horizontal="center"/>
    </xf>
    <xf numFmtId="0" fontId="4" fillId="0" borderId="0" xfId="0" applyFont="1" applyFill="1" applyBorder="1" applyAlignment="1">
      <alignment horizontal="left" vertical="top"/>
    </xf>
    <xf numFmtId="0" fontId="4" fillId="0" borderId="0" xfId="0" applyFont="1" applyFill="1" applyBorder="1" applyAlignment="1" applyProtection="1">
      <alignment horizontal="left" vertical="top" wrapText="1"/>
      <protection locked="0"/>
    </xf>
    <xf numFmtId="167" fontId="4" fillId="0" borderId="0" xfId="0" applyNumberFormat="1" applyFont="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center"/>
    </xf>
    <xf numFmtId="167" fontId="5" fillId="0" borderId="0" xfId="0" applyNumberFormat="1" applyFont="1" applyFill="1" applyBorder="1" applyAlignment="1">
      <alignment horizontal="center"/>
    </xf>
    <xf numFmtId="3" fontId="4" fillId="0" borderId="0" xfId="0" applyNumberFormat="1" applyFont="1" applyBorder="1" applyAlignment="1">
      <alignment horizontal="center"/>
    </xf>
    <xf numFmtId="0" fontId="5" fillId="0" borderId="0" xfId="0" applyFont="1" applyAlignment="1" applyProtection="1">
      <alignment horizontal="center"/>
      <protection/>
    </xf>
    <xf numFmtId="0" fontId="4" fillId="0" borderId="0" xfId="0" applyFont="1" applyAlignment="1" applyProtection="1">
      <alignment/>
      <protection/>
    </xf>
    <xf numFmtId="0" fontId="5" fillId="0" borderId="0" xfId="0" applyFont="1" applyAlignment="1" applyProtection="1">
      <alignment horizontal="left"/>
      <protection/>
    </xf>
    <xf numFmtId="0" fontId="4" fillId="0" borderId="13" xfId="0" applyFont="1" applyBorder="1" applyAlignment="1">
      <alignment/>
    </xf>
    <xf numFmtId="10" fontId="5" fillId="0" borderId="0" xfId="0" applyNumberFormat="1" applyFont="1" applyBorder="1" applyAlignment="1">
      <alignment/>
    </xf>
    <xf numFmtId="1" fontId="4" fillId="0" borderId="0" xfId="0" applyNumberFormat="1" applyFont="1" applyBorder="1" applyAlignment="1">
      <alignment horizontal="center"/>
    </xf>
    <xf numFmtId="0" fontId="5" fillId="0" borderId="0" xfId="0" applyFont="1" applyFill="1" applyBorder="1" applyAlignment="1">
      <alignment/>
    </xf>
    <xf numFmtId="0" fontId="5" fillId="0" borderId="0" xfId="0" applyFont="1" applyBorder="1" applyAlignment="1">
      <alignment/>
    </xf>
    <xf numFmtId="0" fontId="4" fillId="0" borderId="14" xfId="0" applyFont="1" applyFill="1" applyBorder="1" applyAlignment="1">
      <alignment horizontal="center"/>
    </xf>
    <xf numFmtId="0" fontId="4" fillId="0" borderId="0" xfId="0" applyFont="1" applyBorder="1" applyAlignment="1">
      <alignment horizontal="left"/>
    </xf>
    <xf numFmtId="10" fontId="4" fillId="0" borderId="0" xfId="0" applyNumberFormat="1" applyFont="1" applyBorder="1" applyAlignment="1">
      <alignment/>
    </xf>
    <xf numFmtId="0" fontId="4" fillId="0" borderId="12" xfId="0" applyFont="1" applyFill="1" applyBorder="1" applyAlignment="1">
      <alignment horizontal="center"/>
    </xf>
    <xf numFmtId="0" fontId="5" fillId="0" borderId="12" xfId="0" applyFont="1" applyBorder="1" applyAlignment="1">
      <alignment horizontal="left"/>
    </xf>
    <xf numFmtId="1" fontId="4" fillId="0" borderId="12" xfId="0" applyNumberFormat="1" applyFont="1" applyBorder="1" applyAlignment="1">
      <alignment horizontal="center"/>
    </xf>
    <xf numFmtId="170" fontId="4" fillId="0" borderId="12" xfId="0" applyNumberFormat="1" applyFont="1" applyFill="1" applyBorder="1" applyAlignment="1">
      <alignment horizontal="center"/>
    </xf>
    <xf numFmtId="0" fontId="4" fillId="0" borderId="15" xfId="0" applyFont="1" applyBorder="1" applyAlignment="1">
      <alignment/>
    </xf>
    <xf numFmtId="0" fontId="5" fillId="0" borderId="10" xfId="0" applyFont="1" applyBorder="1" applyAlignment="1">
      <alignment horizontal="left"/>
    </xf>
    <xf numFmtId="1" fontId="4" fillId="0" borderId="10" xfId="0" applyNumberFormat="1" applyFont="1" applyBorder="1" applyAlignment="1">
      <alignment horizontal="center"/>
    </xf>
    <xf numFmtId="170" fontId="4" fillId="0" borderId="10" xfId="0" applyNumberFormat="1" applyFont="1" applyFill="1" applyBorder="1" applyAlignment="1">
      <alignment horizontal="center"/>
    </xf>
    <xf numFmtId="0" fontId="4" fillId="0" borderId="16" xfId="0" applyFont="1" applyFill="1" applyBorder="1" applyAlignment="1">
      <alignment horizontal="center"/>
    </xf>
    <xf numFmtId="0" fontId="9" fillId="0" borderId="0" xfId="0" applyFont="1" applyAlignment="1">
      <alignment horizontal="right" vertical="top"/>
    </xf>
    <xf numFmtId="0" fontId="0" fillId="0" borderId="0" xfId="0" applyAlignment="1">
      <alignment wrapText="1"/>
    </xf>
    <xf numFmtId="0" fontId="9" fillId="0" borderId="0" xfId="0" applyFont="1" applyFill="1" applyAlignment="1">
      <alignment horizontal="right" vertical="top"/>
    </xf>
    <xf numFmtId="0" fontId="5" fillId="0" borderId="17" xfId="0" applyFont="1" applyBorder="1" applyAlignment="1">
      <alignment horizontal="center"/>
    </xf>
    <xf numFmtId="0" fontId="0" fillId="0" borderId="10" xfId="0" applyBorder="1" applyAlignment="1">
      <alignment/>
    </xf>
    <xf numFmtId="0" fontId="5" fillId="0" borderId="12"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vertical="center"/>
    </xf>
    <xf numFmtId="0" fontId="5" fillId="0" borderId="15" xfId="0" applyFont="1" applyBorder="1" applyAlignment="1">
      <alignment horizontal="left"/>
    </xf>
    <xf numFmtId="0" fontId="4" fillId="0" borderId="16" xfId="0" applyFont="1" applyBorder="1" applyAlignment="1">
      <alignment/>
    </xf>
    <xf numFmtId="0" fontId="5" fillId="0" borderId="16" xfId="0" applyFont="1" applyFill="1" applyBorder="1" applyAlignment="1">
      <alignment horizontal="left"/>
    </xf>
    <xf numFmtId="0" fontId="5" fillId="0" borderId="0" xfId="0" applyFont="1" applyFill="1" applyBorder="1" applyAlignment="1">
      <alignment horizontal="center" vertical="center"/>
    </xf>
    <xf numFmtId="0" fontId="4" fillId="0" borderId="0" xfId="0" applyFont="1" applyFill="1" applyBorder="1" applyAlignment="1" applyProtection="1">
      <alignment horizontal="left" wrapText="1"/>
      <protection locked="0"/>
    </xf>
    <xf numFmtId="0" fontId="3" fillId="0" borderId="0" xfId="0" applyFont="1" applyAlignment="1">
      <alignment horizontal="center"/>
    </xf>
    <xf numFmtId="7" fontId="4" fillId="0" borderId="0" xfId="0" applyNumberFormat="1" applyFont="1" applyAlignment="1">
      <alignment horizontal="center"/>
    </xf>
    <xf numFmtId="8" fontId="4" fillId="0" borderId="0" xfId="0" applyNumberFormat="1" applyFont="1" applyBorder="1" applyAlignment="1">
      <alignment horizontal="center"/>
    </xf>
    <xf numFmtId="167" fontId="4" fillId="0" borderId="0" xfId="0" applyNumberFormat="1" applyFont="1" applyAlignment="1">
      <alignment horizontal="center"/>
    </xf>
    <xf numFmtId="7" fontId="4" fillId="0" borderId="0" xfId="0" applyNumberFormat="1" applyFont="1" applyFill="1" applyBorder="1" applyAlignment="1" applyProtection="1">
      <alignment horizontal="center"/>
      <protection locked="0"/>
    </xf>
    <xf numFmtId="7" fontId="4" fillId="0" borderId="0" xfId="0" applyNumberFormat="1" applyFont="1" applyBorder="1" applyAlignment="1">
      <alignment horizontal="center"/>
    </xf>
    <xf numFmtId="0" fontId="4" fillId="0" borderId="0" xfId="0" applyFont="1" applyFill="1" applyBorder="1" applyAlignment="1">
      <alignment horizontal="left" wrapText="1"/>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42" fontId="4" fillId="0" borderId="0" xfId="0" applyNumberFormat="1" applyFont="1" applyFill="1" applyBorder="1" applyAlignment="1" applyProtection="1">
      <alignment horizontal="center" vertical="center"/>
      <protection/>
    </xf>
    <xf numFmtId="0" fontId="4" fillId="0" borderId="0" xfId="0" applyFont="1" applyAlignment="1">
      <alignment vertical="center"/>
    </xf>
    <xf numFmtId="167" fontId="5" fillId="0" borderId="12" xfId="0" applyNumberFormat="1" applyFont="1" applyBorder="1" applyAlignment="1">
      <alignment horizontal="center"/>
    </xf>
    <xf numFmtId="7" fontId="4" fillId="0" borderId="12" xfId="0" applyNumberFormat="1" applyFont="1" applyFill="1" applyBorder="1" applyAlignment="1" applyProtection="1">
      <alignment horizontal="center"/>
      <protection locked="0"/>
    </xf>
    <xf numFmtId="0" fontId="4" fillId="0" borderId="0" xfId="0" applyFont="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10" fontId="4" fillId="0" borderId="0" xfId="59" applyNumberFormat="1" applyFont="1" applyFill="1" applyBorder="1" applyAlignment="1" applyProtection="1">
      <alignment horizontal="center" vertical="center"/>
      <protection locked="0"/>
    </xf>
    <xf numFmtId="0" fontId="5" fillId="0" borderId="11" xfId="0" applyFont="1" applyBorder="1" applyAlignment="1">
      <alignment/>
    </xf>
    <xf numFmtId="0" fontId="5" fillId="0" borderId="12" xfId="0" applyFont="1" applyBorder="1" applyAlignment="1">
      <alignment/>
    </xf>
    <xf numFmtId="0" fontId="5" fillId="0" borderId="17" xfId="0" applyFont="1" applyBorder="1" applyAlignment="1">
      <alignment/>
    </xf>
    <xf numFmtId="3" fontId="4" fillId="0" borderId="0" xfId="0" applyNumberFormat="1" applyFont="1" applyFill="1" applyBorder="1" applyAlignment="1">
      <alignment horizontal="center"/>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16" xfId="0" applyFont="1" applyFill="1" applyBorder="1" applyAlignment="1">
      <alignment horizontal="center"/>
    </xf>
    <xf numFmtId="0" fontId="4" fillId="34" borderId="0" xfId="0" applyFont="1" applyFill="1" applyBorder="1" applyAlignment="1">
      <alignment horizontal="center"/>
    </xf>
    <xf numFmtId="0" fontId="4" fillId="34" borderId="15" xfId="0" applyFont="1" applyFill="1" applyBorder="1" applyAlignment="1">
      <alignment horizontal="center"/>
    </xf>
    <xf numFmtId="0" fontId="11" fillId="0" borderId="0" xfId="0" applyFont="1" applyAlignment="1">
      <alignment horizontal="center"/>
    </xf>
    <xf numFmtId="167" fontId="4" fillId="0" borderId="0" xfId="0" applyNumberFormat="1" applyFont="1" applyBorder="1" applyAlignment="1">
      <alignment horizontal="center" vertical="center"/>
    </xf>
    <xf numFmtId="167" fontId="5" fillId="0" borderId="0" xfId="0" applyNumberFormat="1" applyFont="1" applyBorder="1" applyAlignment="1">
      <alignment horizontal="center" vertical="center"/>
    </xf>
    <xf numFmtId="167" fontId="5" fillId="0" borderId="0" xfId="0" applyNumberFormat="1" applyFont="1" applyFill="1" applyBorder="1" applyAlignment="1">
      <alignment horizontal="center" vertical="center"/>
    </xf>
    <xf numFmtId="0" fontId="0" fillId="0" borderId="0" xfId="0" applyBorder="1" applyAlignment="1">
      <alignment/>
    </xf>
    <xf numFmtId="0" fontId="5" fillId="0" borderId="0" xfId="0" applyFont="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wrapText="1"/>
    </xf>
    <xf numFmtId="0" fontId="3" fillId="0" borderId="0" xfId="0" applyFont="1" applyBorder="1" applyAlignment="1">
      <alignment horizontal="center"/>
    </xf>
    <xf numFmtId="0" fontId="0" fillId="0" borderId="0" xfId="0" applyBorder="1" applyAlignment="1">
      <alignment horizontal="center" vertical="top" wrapText="1"/>
    </xf>
    <xf numFmtId="7" fontId="4" fillId="0" borderId="0" xfId="0" applyNumberFormat="1" applyFont="1" applyFill="1" applyBorder="1" applyAlignment="1">
      <alignment horizontal="center"/>
    </xf>
    <xf numFmtId="168" fontId="4" fillId="0" borderId="0"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167" fontId="4" fillId="0" borderId="0" xfId="0" applyNumberFormat="1" applyFont="1" applyFill="1" applyBorder="1" applyAlignment="1">
      <alignment horizontal="center" vertical="center"/>
    </xf>
    <xf numFmtId="167" fontId="4" fillId="0" borderId="15" xfId="0" applyNumberFormat="1" applyFont="1" applyFill="1" applyBorder="1" applyAlignment="1">
      <alignment horizontal="center"/>
    </xf>
    <xf numFmtId="0" fontId="9" fillId="0" borderId="0" xfId="0" applyFont="1" applyFill="1" applyBorder="1" applyAlignment="1">
      <alignment horizontal="right" vertical="top"/>
    </xf>
    <xf numFmtId="0" fontId="4" fillId="0" borderId="17" xfId="0" applyFont="1" applyBorder="1" applyAlignment="1">
      <alignment/>
    </xf>
    <xf numFmtId="0" fontId="4" fillId="0" borderId="10" xfId="0" applyFont="1" applyFill="1" applyBorder="1" applyAlignment="1">
      <alignment/>
    </xf>
    <xf numFmtId="0" fontId="4" fillId="0" borderId="19" xfId="0" applyFont="1" applyBorder="1" applyAlignment="1">
      <alignment/>
    </xf>
    <xf numFmtId="0" fontId="5" fillId="0" borderId="15" xfId="0" applyFont="1" applyFill="1" applyBorder="1" applyAlignment="1">
      <alignment horizontal="center"/>
    </xf>
    <xf numFmtId="0" fontId="4" fillId="0" borderId="19" xfId="0" applyFont="1" applyFill="1" applyBorder="1" applyAlignment="1">
      <alignment/>
    </xf>
    <xf numFmtId="0" fontId="9" fillId="0" borderId="15" xfId="0" applyFont="1" applyFill="1" applyBorder="1" applyAlignment="1">
      <alignment horizontal="right" vertical="top"/>
    </xf>
    <xf numFmtId="0" fontId="9" fillId="0" borderId="18" xfId="0" applyFont="1" applyFill="1" applyBorder="1" applyAlignment="1">
      <alignment horizontal="right" vertical="top"/>
    </xf>
    <xf numFmtId="0" fontId="9" fillId="0" borderId="10" xfId="0" applyFont="1" applyFill="1" applyBorder="1" applyAlignment="1">
      <alignment horizontal="right" vertical="top"/>
    </xf>
    <xf numFmtId="0" fontId="5" fillId="0" borderId="0" xfId="0" applyFont="1" applyFill="1" applyBorder="1" applyAlignment="1" applyProtection="1">
      <alignment horizontal="left"/>
      <protection locked="0"/>
    </xf>
    <xf numFmtId="0" fontId="19" fillId="0" borderId="0" xfId="0" applyFont="1" applyAlignment="1">
      <alignment horizontal="center"/>
    </xf>
    <xf numFmtId="0" fontId="5" fillId="0" borderId="12" xfId="0" applyFont="1" applyBorder="1" applyAlignment="1">
      <alignment horizontal="center" vertical="center"/>
    </xf>
    <xf numFmtId="0" fontId="5" fillId="0" borderId="20" xfId="0" applyFont="1" applyFill="1" applyBorder="1" applyAlignment="1">
      <alignment horizontal="left"/>
    </xf>
    <xf numFmtId="0" fontId="5" fillId="0" borderId="12" xfId="0" applyFont="1" applyFill="1" applyBorder="1" applyAlignment="1">
      <alignment horizontal="center" vertical="center"/>
    </xf>
    <xf numFmtId="167" fontId="5" fillId="0" borderId="12" xfId="0" applyNumberFormat="1" applyFont="1" applyFill="1" applyBorder="1" applyAlignment="1">
      <alignment horizontal="center" vertical="center"/>
    </xf>
    <xf numFmtId="0" fontId="5" fillId="34" borderId="16" xfId="0" applyFont="1" applyFill="1" applyBorder="1" applyAlignment="1">
      <alignment horizontal="center"/>
    </xf>
    <xf numFmtId="0" fontId="5" fillId="34" borderId="0" xfId="0" applyFont="1" applyFill="1" applyBorder="1" applyAlignment="1">
      <alignment horizontal="center"/>
    </xf>
    <xf numFmtId="0" fontId="5" fillId="34" borderId="15" xfId="0" applyFont="1" applyFill="1" applyBorder="1" applyAlignment="1">
      <alignment horizontal="center"/>
    </xf>
    <xf numFmtId="0" fontId="4" fillId="0" borderId="0" xfId="0"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
      <protection locked="0"/>
    </xf>
    <xf numFmtId="0" fontId="4" fillId="0" borderId="0" xfId="0" applyFont="1" applyFill="1" applyAlignment="1" applyProtection="1">
      <alignment/>
      <protection locked="0"/>
    </xf>
    <xf numFmtId="0" fontId="4" fillId="0" borderId="0" xfId="0" applyFont="1" applyBorder="1" applyAlignment="1" applyProtection="1">
      <alignment horizontal="left" vertical="top"/>
      <protection locked="0"/>
    </xf>
    <xf numFmtId="0" fontId="4" fillId="0" borderId="0" xfId="0" applyFont="1" applyAlignment="1" applyProtection="1">
      <alignment vertical="top"/>
      <protection locked="0"/>
    </xf>
    <xf numFmtId="0" fontId="4" fillId="0" borderId="0" xfId="0" applyFont="1" applyBorder="1" applyAlignment="1" applyProtection="1">
      <alignment/>
      <protection locked="0"/>
    </xf>
    <xf numFmtId="0" fontId="23" fillId="0" borderId="0" xfId="0" applyFont="1" applyBorder="1" applyAlignment="1" applyProtection="1">
      <alignment horizontal="center"/>
      <protection locked="0"/>
    </xf>
    <xf numFmtId="0" fontId="8" fillId="0" borderId="0" xfId="0" applyFont="1" applyAlignment="1" applyProtection="1">
      <alignment/>
      <protection locked="0"/>
    </xf>
    <xf numFmtId="0" fontId="8" fillId="0" borderId="0"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16"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35" borderId="10" xfId="0" applyFont="1" applyFill="1" applyBorder="1" applyAlignment="1" applyProtection="1">
      <alignment horizontal="center"/>
      <protection locked="0"/>
    </xf>
    <xf numFmtId="0" fontId="3" fillId="0" borderId="22" xfId="0" applyFont="1" applyBorder="1" applyAlignment="1">
      <alignment horizontal="center"/>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0" xfId="0" applyFont="1" applyBorder="1" applyAlignment="1">
      <alignment horizontal="center" wrapText="1"/>
    </xf>
    <xf numFmtId="0" fontId="4" fillId="0" borderId="19" xfId="0" applyFont="1" applyBorder="1" applyAlignment="1">
      <alignment horizontal="center" wrapText="1"/>
    </xf>
    <xf numFmtId="170" fontId="4" fillId="0" borderId="13" xfId="0" applyNumberFormat="1" applyFont="1" applyBorder="1" applyAlignment="1">
      <alignment horizontal="center" vertical="center"/>
    </xf>
    <xf numFmtId="0" fontId="4" fillId="0" borderId="13" xfId="0" applyFont="1" applyBorder="1" applyAlignment="1">
      <alignment horizontal="center" vertical="center" wrapText="1"/>
    </xf>
    <xf numFmtId="0" fontId="4" fillId="35" borderId="13" xfId="0" applyFont="1" applyFill="1" applyBorder="1" applyAlignment="1" applyProtection="1">
      <alignment horizontal="center" vertical="center"/>
      <protection locked="0"/>
    </xf>
    <xf numFmtId="0" fontId="4" fillId="0" borderId="13" xfId="0" applyFont="1" applyBorder="1" applyAlignment="1">
      <alignment horizontal="center" vertical="center"/>
    </xf>
    <xf numFmtId="3" fontId="4" fillId="35" borderId="13" xfId="0" applyNumberFormat="1" applyFont="1" applyFill="1" applyBorder="1" applyAlignment="1" applyProtection="1">
      <alignment horizontal="center" vertical="center"/>
      <protection locked="0"/>
    </xf>
    <xf numFmtId="3" fontId="4" fillId="0" borderId="13" xfId="0" applyNumberFormat="1" applyFont="1" applyBorder="1" applyAlignment="1">
      <alignment horizontal="center" vertical="center"/>
    </xf>
    <xf numFmtId="0" fontId="4" fillId="0" borderId="13" xfId="0" applyFont="1" applyBorder="1" applyAlignment="1">
      <alignment horizontal="center"/>
    </xf>
    <xf numFmtId="0" fontId="4" fillId="35" borderId="14" xfId="0" applyFont="1" applyFill="1" applyBorder="1" applyAlignment="1" applyProtection="1">
      <alignment horizontal="center"/>
      <protection locked="0"/>
    </xf>
    <xf numFmtId="167" fontId="4" fillId="0" borderId="13" xfId="0" applyNumberFormat="1" applyFont="1" applyBorder="1" applyAlignment="1">
      <alignment horizontal="center"/>
    </xf>
    <xf numFmtId="0" fontId="4" fillId="35" borderId="11" xfId="0" applyFont="1" applyFill="1" applyBorder="1" applyAlignment="1" applyProtection="1">
      <alignment horizontal="left" vertical="top" wrapText="1"/>
      <protection locked="0"/>
    </xf>
    <xf numFmtId="0" fontId="4" fillId="35" borderId="12" xfId="0" applyFont="1" applyFill="1" applyBorder="1" applyAlignment="1" applyProtection="1">
      <alignment horizontal="left" vertical="top" wrapText="1"/>
      <protection locked="0"/>
    </xf>
    <xf numFmtId="0" fontId="4" fillId="35" borderId="17" xfId="0" applyFont="1" applyFill="1" applyBorder="1" applyAlignment="1" applyProtection="1">
      <alignment horizontal="left" vertical="top" wrapText="1"/>
      <protection locked="0"/>
    </xf>
    <xf numFmtId="0" fontId="4" fillId="35" borderId="16" xfId="0" applyFont="1" applyFill="1" applyBorder="1" applyAlignment="1" applyProtection="1">
      <alignment horizontal="left" vertical="top" wrapText="1"/>
      <protection locked="0"/>
    </xf>
    <xf numFmtId="0" fontId="4" fillId="35" borderId="0" xfId="0" applyFont="1" applyFill="1" applyBorder="1" applyAlignment="1" applyProtection="1">
      <alignment horizontal="left" vertical="top" wrapText="1"/>
      <protection locked="0"/>
    </xf>
    <xf numFmtId="0" fontId="4" fillId="35" borderId="15" xfId="0" applyFont="1" applyFill="1" applyBorder="1" applyAlignment="1" applyProtection="1">
      <alignment horizontal="left" vertical="top" wrapText="1"/>
      <protection locked="0"/>
    </xf>
    <xf numFmtId="0" fontId="4" fillId="35" borderId="18" xfId="0" applyFont="1" applyFill="1" applyBorder="1" applyAlignment="1" applyProtection="1">
      <alignment horizontal="left" vertical="top" wrapText="1"/>
      <protection locked="0"/>
    </xf>
    <xf numFmtId="0" fontId="4" fillId="35" borderId="10" xfId="0" applyFont="1" applyFill="1" applyBorder="1" applyAlignment="1" applyProtection="1">
      <alignment horizontal="left" vertical="top" wrapText="1"/>
      <protection locked="0"/>
    </xf>
    <xf numFmtId="0" fontId="4" fillId="35" borderId="19" xfId="0" applyFont="1" applyFill="1" applyBorder="1" applyAlignment="1" applyProtection="1">
      <alignment horizontal="left" vertical="top" wrapText="1"/>
      <protection locked="0"/>
    </xf>
    <xf numFmtId="0" fontId="4" fillId="0" borderId="13" xfId="0" applyFont="1" applyFill="1" applyBorder="1" applyAlignment="1">
      <alignment horizontal="center"/>
    </xf>
    <xf numFmtId="167" fontId="4" fillId="36" borderId="13" xfId="0" applyNumberFormat="1" applyFont="1" applyFill="1" applyBorder="1" applyAlignment="1">
      <alignment horizontal="center"/>
    </xf>
    <xf numFmtId="0" fontId="4" fillId="0" borderId="23" xfId="0" applyFont="1" applyFill="1" applyBorder="1" applyAlignment="1">
      <alignment horizontal="center"/>
    </xf>
    <xf numFmtId="0" fontId="4" fillId="0" borderId="14" xfId="0" applyFont="1" applyFill="1" applyBorder="1" applyAlignment="1">
      <alignment horizontal="center"/>
    </xf>
    <xf numFmtId="0" fontId="4" fillId="0" borderId="24" xfId="0" applyFont="1" applyFill="1" applyBorder="1" applyAlignment="1">
      <alignment horizontal="center"/>
    </xf>
    <xf numFmtId="167" fontId="4" fillId="36" borderId="23" xfId="0" applyNumberFormat="1" applyFont="1" applyFill="1" applyBorder="1" applyAlignment="1">
      <alignment horizontal="center"/>
    </xf>
    <xf numFmtId="167" fontId="4" fillId="36" borderId="14" xfId="0" applyNumberFormat="1" applyFont="1" applyFill="1" applyBorder="1" applyAlignment="1">
      <alignment horizontal="center"/>
    </xf>
    <xf numFmtId="167" fontId="4" fillId="36" borderId="24" xfId="0" applyNumberFormat="1" applyFont="1" applyFill="1" applyBorder="1" applyAlignment="1">
      <alignment horizont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2" xfId="0" applyFont="1" applyFill="1" applyBorder="1" applyAlignment="1">
      <alignment horizontal="center" vertical="center"/>
    </xf>
    <xf numFmtId="0" fontId="5" fillId="37" borderId="17" xfId="0" applyFont="1" applyFill="1" applyBorder="1" applyAlignment="1">
      <alignment horizontal="center" vertical="center"/>
    </xf>
    <xf numFmtId="0" fontId="5" fillId="37" borderId="18" xfId="0" applyFont="1" applyFill="1" applyBorder="1" applyAlignment="1">
      <alignment horizontal="center" vertical="center"/>
    </xf>
    <xf numFmtId="0" fontId="5" fillId="37" borderId="10" xfId="0" applyFont="1" applyFill="1" applyBorder="1" applyAlignment="1">
      <alignment horizontal="center" vertical="center"/>
    </xf>
    <xf numFmtId="0" fontId="5" fillId="37" borderId="19" xfId="0" applyFont="1" applyFill="1" applyBorder="1" applyAlignment="1">
      <alignment horizontal="center" vertic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0" xfId="0" applyFont="1" applyBorder="1" applyAlignment="1">
      <alignment horizontal="center"/>
    </xf>
    <xf numFmtId="0" fontId="5" fillId="0" borderId="19" xfId="0" applyFont="1" applyBorder="1" applyAlignment="1">
      <alignment horizontal="center"/>
    </xf>
    <xf numFmtId="0" fontId="4" fillId="35" borderId="23" xfId="0" applyFont="1" applyFill="1" applyBorder="1" applyAlignment="1" applyProtection="1">
      <alignment horizontal="center"/>
      <protection locked="0"/>
    </xf>
    <xf numFmtId="0" fontId="4" fillId="35" borderId="24" xfId="0" applyFont="1" applyFill="1" applyBorder="1" applyAlignment="1" applyProtection="1">
      <alignment horizontal="center"/>
      <protection locked="0"/>
    </xf>
    <xf numFmtId="167" fontId="4" fillId="0" borderId="13" xfId="0" applyNumberFormat="1" applyFont="1" applyFill="1" applyBorder="1" applyAlignment="1">
      <alignment horizontal="center" wrapText="1" shrinkToFit="1"/>
    </xf>
    <xf numFmtId="167" fontId="4" fillId="35" borderId="24" xfId="0" applyNumberFormat="1" applyFont="1" applyFill="1" applyBorder="1" applyAlignment="1" applyProtection="1">
      <alignment horizontal="center"/>
      <protection locked="0"/>
    </xf>
    <xf numFmtId="167" fontId="4" fillId="35" borderId="13" xfId="0" applyNumberFormat="1" applyFont="1" applyFill="1" applyBorder="1" applyAlignment="1" applyProtection="1">
      <alignment horizontal="center"/>
      <protection locked="0"/>
    </xf>
    <xf numFmtId="170" fontId="4" fillId="35" borderId="13" xfId="0" applyNumberFormat="1" applyFont="1" applyFill="1" applyBorder="1" applyAlignment="1" applyProtection="1">
      <alignment horizontal="center"/>
      <protection locked="0"/>
    </xf>
    <xf numFmtId="0" fontId="4" fillId="0" borderId="10" xfId="0" applyFont="1" applyFill="1" applyBorder="1" applyAlignment="1">
      <alignment horizontal="center"/>
    </xf>
    <xf numFmtId="167" fontId="4" fillId="0" borderId="13" xfId="0" applyNumberFormat="1" applyFont="1" applyFill="1" applyBorder="1" applyAlignment="1">
      <alignment horizontal="center" wrapText="1"/>
    </xf>
    <xf numFmtId="167" fontId="4" fillId="0" borderId="13" xfId="0" applyNumberFormat="1" applyFont="1" applyFill="1" applyBorder="1" applyAlignment="1" applyProtection="1">
      <alignment horizontal="center" wrapText="1"/>
      <protection locked="0"/>
    </xf>
    <xf numFmtId="0" fontId="4" fillId="0" borderId="23"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5" fillId="0" borderId="0" xfId="0" applyFont="1" applyAlignment="1">
      <alignment horizontal="right"/>
    </xf>
    <xf numFmtId="0" fontId="9" fillId="0" borderId="0" xfId="0" applyFont="1" applyAlignment="1">
      <alignment horizontal="right" vertical="top"/>
    </xf>
    <xf numFmtId="0" fontId="5" fillId="0" borderId="13" xfId="0" applyFont="1" applyBorder="1" applyAlignment="1">
      <alignment horizontal="center"/>
    </xf>
    <xf numFmtId="0" fontId="4" fillId="35" borderId="13" xfId="0" applyFont="1" applyFill="1" applyBorder="1" applyAlignment="1" applyProtection="1">
      <alignment horizontal="center"/>
      <protection locked="0"/>
    </xf>
    <xf numFmtId="0" fontId="5" fillId="0" borderId="0" xfId="0" applyFont="1" applyAlignment="1">
      <alignment horizontal="center"/>
    </xf>
    <xf numFmtId="0" fontId="5" fillId="33" borderId="16" xfId="0" applyFont="1" applyFill="1" applyBorder="1" applyAlignment="1">
      <alignment horizontal="center"/>
    </xf>
    <xf numFmtId="0" fontId="5" fillId="33" borderId="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21" fillId="33" borderId="16"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15" xfId="0" applyFont="1" applyFill="1" applyBorder="1" applyAlignment="1">
      <alignment horizontal="center" vertical="center"/>
    </xf>
    <xf numFmtId="0" fontId="20" fillId="0" borderId="23" xfId="0" applyFont="1" applyBorder="1" applyAlignment="1">
      <alignment horizontal="center" vertical="center"/>
    </xf>
    <xf numFmtId="0" fontId="20" fillId="0" borderId="14" xfId="0" applyFont="1" applyBorder="1" applyAlignment="1">
      <alignment horizontal="center" vertical="center"/>
    </xf>
    <xf numFmtId="0" fontId="20" fillId="0" borderId="24" xfId="0" applyFont="1" applyBorder="1" applyAlignment="1">
      <alignment horizontal="center" vertical="center"/>
    </xf>
    <xf numFmtId="0" fontId="5" fillId="33" borderId="18" xfId="0" applyFont="1" applyFill="1" applyBorder="1" applyAlignment="1">
      <alignment horizontal="center"/>
    </xf>
    <xf numFmtId="0" fontId="5" fillId="33" borderId="10" xfId="0" applyFont="1" applyFill="1" applyBorder="1" applyAlignment="1">
      <alignment horizontal="center"/>
    </xf>
    <xf numFmtId="0" fontId="5" fillId="33" borderId="17" xfId="0" applyFont="1" applyFill="1" applyBorder="1" applyAlignment="1">
      <alignment horizontal="center"/>
    </xf>
    <xf numFmtId="0" fontId="5" fillId="33" borderId="15" xfId="0" applyFont="1" applyFill="1" applyBorder="1" applyAlignment="1">
      <alignment horizontal="center"/>
    </xf>
    <xf numFmtId="0" fontId="4" fillId="33" borderId="23"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1" xfId="0" applyFont="1" applyFill="1" applyBorder="1" applyAlignment="1">
      <alignment horizontal="left"/>
    </xf>
    <xf numFmtId="0" fontId="4" fillId="33" borderId="12" xfId="0" applyFont="1" applyFill="1" applyBorder="1" applyAlignment="1">
      <alignment horizontal="left"/>
    </xf>
    <xf numFmtId="0" fontId="4" fillId="33" borderId="17" xfId="0" applyFont="1" applyFill="1" applyBorder="1" applyAlignment="1">
      <alignment horizontal="left"/>
    </xf>
    <xf numFmtId="0" fontId="4" fillId="33" borderId="18"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left"/>
    </xf>
    <xf numFmtId="0" fontId="21" fillId="33" borderId="23"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4"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1" xfId="0" applyFont="1" applyFill="1" applyBorder="1" applyAlignment="1">
      <alignment horizontal="center" vertical="center"/>
    </xf>
    <xf numFmtId="0" fontId="5" fillId="35" borderId="42"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 fillId="35" borderId="45" xfId="0" applyFont="1" applyFill="1" applyBorder="1" applyAlignment="1">
      <alignment horizontal="center" vertical="top" wrapText="1"/>
    </xf>
    <xf numFmtId="0" fontId="5" fillId="35" borderId="0" xfId="0" applyFont="1" applyFill="1" applyBorder="1" applyAlignment="1">
      <alignment horizontal="center" vertical="top" wrapText="1"/>
    </xf>
    <xf numFmtId="0" fontId="5" fillId="35" borderId="46"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0" xfId="0" applyFont="1" applyFill="1" applyBorder="1" applyAlignment="1">
      <alignment horizontal="center" vertical="top" wrapText="1"/>
    </xf>
    <xf numFmtId="0" fontId="4" fillId="35" borderId="46" xfId="0" applyFont="1" applyFill="1" applyBorder="1" applyAlignment="1">
      <alignment horizontal="center" vertical="top" wrapText="1"/>
    </xf>
    <xf numFmtId="0" fontId="4" fillId="35" borderId="47" xfId="0" applyFont="1" applyFill="1" applyBorder="1" applyAlignment="1">
      <alignment horizontal="center" vertical="top" wrapText="1"/>
    </xf>
    <xf numFmtId="0" fontId="4" fillId="35" borderId="48" xfId="0" applyFont="1" applyFill="1" applyBorder="1" applyAlignment="1">
      <alignment horizontal="center" vertical="top" wrapText="1"/>
    </xf>
    <xf numFmtId="0" fontId="4" fillId="35" borderId="49" xfId="0" applyFont="1" applyFill="1" applyBorder="1" applyAlignment="1">
      <alignment horizontal="center" vertical="top" wrapText="1"/>
    </xf>
    <xf numFmtId="0" fontId="4" fillId="36" borderId="30" xfId="0" applyFont="1" applyFill="1" applyBorder="1" applyAlignment="1">
      <alignment horizontal="center" vertical="top" wrapText="1"/>
    </xf>
    <xf numFmtId="0" fontId="4" fillId="36" borderId="0" xfId="0" applyFont="1" applyFill="1" applyBorder="1" applyAlignment="1">
      <alignment horizontal="center" vertical="top" wrapText="1"/>
    </xf>
    <xf numFmtId="0" fontId="4" fillId="36" borderId="31" xfId="0" applyFont="1" applyFill="1" applyBorder="1" applyAlignment="1">
      <alignment horizontal="center" vertical="top" wrapText="1"/>
    </xf>
    <xf numFmtId="0" fontId="5" fillId="36" borderId="30" xfId="0" applyFont="1" applyFill="1" applyBorder="1" applyAlignment="1">
      <alignment horizontal="center" vertical="top" wrapText="1"/>
    </xf>
    <xf numFmtId="0" fontId="5" fillId="36" borderId="0" xfId="0" applyFont="1" applyFill="1" applyBorder="1" applyAlignment="1">
      <alignment horizontal="center" vertical="top" wrapText="1"/>
    </xf>
    <xf numFmtId="0" fontId="5" fillId="36" borderId="31" xfId="0" applyFont="1" applyFill="1" applyBorder="1" applyAlignment="1">
      <alignment horizontal="center" vertical="top" wrapText="1"/>
    </xf>
    <xf numFmtId="0" fontId="5" fillId="36" borderId="27"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5" fillId="36" borderId="29" xfId="0" applyFont="1" applyFill="1" applyBorder="1" applyAlignment="1">
      <alignment horizontal="center" vertical="center" wrapText="1"/>
    </xf>
    <xf numFmtId="0" fontId="4" fillId="36" borderId="32" xfId="0" applyFont="1" applyFill="1" applyBorder="1" applyAlignment="1">
      <alignment horizontal="center" vertical="top" wrapText="1"/>
    </xf>
    <xf numFmtId="0" fontId="4" fillId="36" borderId="33" xfId="0" applyFont="1" applyFill="1" applyBorder="1" applyAlignment="1">
      <alignment horizontal="center" vertical="top" wrapText="1"/>
    </xf>
    <xf numFmtId="0" fontId="4" fillId="36" borderId="34" xfId="0" applyFont="1" applyFill="1" applyBorder="1" applyAlignment="1">
      <alignment horizontal="center" vertical="top" wrapText="1"/>
    </xf>
    <xf numFmtId="0" fontId="4" fillId="0" borderId="50" xfId="0" applyFont="1" applyBorder="1" applyAlignment="1">
      <alignment horizontal="center"/>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3" xfId="0" applyFont="1" applyBorder="1" applyAlignment="1">
      <alignment horizontal="center" wrapText="1"/>
    </xf>
    <xf numFmtId="0" fontId="10" fillId="0" borderId="13" xfId="0" applyFont="1" applyBorder="1" applyAlignment="1">
      <alignment wrapText="1"/>
    </xf>
    <xf numFmtId="0" fontId="4" fillId="0" borderId="0" xfId="0" applyFont="1" applyFill="1" applyBorder="1" applyAlignment="1" applyProtection="1">
      <alignment horizontal="left" vertical="top" wrapText="1"/>
      <protection/>
    </xf>
    <xf numFmtId="0" fontId="4" fillId="0" borderId="10" xfId="0" applyFont="1" applyFill="1" applyBorder="1" applyAlignment="1">
      <alignment horizontal="left"/>
    </xf>
    <xf numFmtId="0" fontId="4" fillId="0" borderId="14" xfId="0" applyFont="1" applyFill="1" applyBorder="1" applyAlignment="1">
      <alignment horizontal="left"/>
    </xf>
    <xf numFmtId="170" fontId="4" fillId="0" borderId="13" xfId="0" applyNumberFormat="1" applyFont="1" applyFill="1" applyBorder="1" applyAlignment="1">
      <alignment horizontal="center"/>
    </xf>
    <xf numFmtId="3" fontId="4" fillId="0" borderId="13" xfId="0" applyNumberFormat="1" applyFont="1" applyBorder="1" applyAlignment="1">
      <alignment horizontal="center"/>
    </xf>
    <xf numFmtId="170" fontId="4" fillId="0" borderId="13" xfId="0" applyNumberFormat="1" applyFont="1" applyBorder="1" applyAlignment="1">
      <alignment horizontal="center"/>
    </xf>
    <xf numFmtId="0" fontId="4" fillId="0" borderId="13" xfId="0" applyFont="1" applyFill="1" applyBorder="1" applyAlignment="1">
      <alignment horizontal="left"/>
    </xf>
    <xf numFmtId="10" fontId="4" fillId="0" borderId="13" xfId="0" applyNumberFormat="1" applyFont="1" applyBorder="1" applyAlignment="1">
      <alignment horizontal="left"/>
    </xf>
    <xf numFmtId="167" fontId="4" fillId="35" borderId="11" xfId="0" applyNumberFormat="1" applyFont="1" applyFill="1" applyBorder="1" applyAlignment="1" applyProtection="1">
      <alignment horizontal="center" vertical="center"/>
      <protection locked="0"/>
    </xf>
    <xf numFmtId="167" fontId="4" fillId="35" borderId="12" xfId="0" applyNumberFormat="1" applyFont="1" applyFill="1" applyBorder="1" applyAlignment="1" applyProtection="1">
      <alignment horizontal="center" vertical="center"/>
      <protection locked="0"/>
    </xf>
    <xf numFmtId="167" fontId="4" fillId="35" borderId="17" xfId="0" applyNumberFormat="1" applyFont="1" applyFill="1" applyBorder="1" applyAlignment="1" applyProtection="1">
      <alignment horizontal="center" vertical="center"/>
      <protection locked="0"/>
    </xf>
    <xf numFmtId="167" fontId="4" fillId="35" borderId="18" xfId="0" applyNumberFormat="1" applyFont="1" applyFill="1" applyBorder="1" applyAlignment="1" applyProtection="1">
      <alignment horizontal="center" vertical="center"/>
      <protection locked="0"/>
    </xf>
    <xf numFmtId="167" fontId="4" fillId="35" borderId="10" xfId="0" applyNumberFormat="1" applyFont="1" applyFill="1" applyBorder="1" applyAlignment="1" applyProtection="1">
      <alignment horizontal="center" vertical="center"/>
      <protection locked="0"/>
    </xf>
    <xf numFmtId="167" fontId="4" fillId="35" borderId="19" xfId="0" applyNumberFormat="1" applyFont="1" applyFill="1" applyBorder="1" applyAlignment="1" applyProtection="1">
      <alignment horizontal="center" vertical="center"/>
      <protection locked="0"/>
    </xf>
    <xf numFmtId="0" fontId="5" fillId="0" borderId="13" xfId="0" applyFont="1" applyBorder="1" applyAlignment="1">
      <alignment horizontal="left"/>
    </xf>
    <xf numFmtId="1" fontId="4" fillId="0" borderId="13" xfId="0" applyNumberFormat="1" applyFont="1" applyBorder="1" applyAlignment="1">
      <alignment horizontal="center"/>
    </xf>
    <xf numFmtId="0" fontId="4" fillId="0" borderId="13" xfId="0" applyFont="1" applyBorder="1" applyAlignment="1">
      <alignment horizontal="left"/>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5" fillId="0" borderId="10" xfId="0" applyFont="1" applyBorder="1" applyAlignment="1">
      <alignment horizontal="center" wrapText="1"/>
    </xf>
    <xf numFmtId="0" fontId="5" fillId="0" borderId="19" xfId="0" applyFont="1" applyBorder="1" applyAlignment="1">
      <alignment horizontal="center" wrapText="1"/>
    </xf>
    <xf numFmtId="0" fontId="5" fillId="0" borderId="13" xfId="0" applyFont="1" applyBorder="1" applyAlignment="1">
      <alignment horizontal="center" vertical="center"/>
    </xf>
    <xf numFmtId="0" fontId="5" fillId="0" borderId="23" xfId="0" applyFont="1" applyBorder="1" applyAlignment="1">
      <alignment horizontal="center" vertical="center"/>
    </xf>
    <xf numFmtId="167" fontId="5" fillId="36" borderId="11" xfId="0" applyNumberFormat="1" applyFont="1" applyFill="1" applyBorder="1" applyAlignment="1">
      <alignment horizontal="center" vertical="center"/>
    </xf>
    <xf numFmtId="0" fontId="5" fillId="36" borderId="12"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19" xfId="0" applyFont="1" applyFill="1" applyBorder="1" applyAlignment="1">
      <alignment horizontal="center" vertical="center"/>
    </xf>
    <xf numFmtId="167" fontId="4" fillId="0" borderId="12" xfId="0" applyNumberFormat="1" applyFont="1" applyFill="1" applyBorder="1" applyAlignment="1" applyProtection="1">
      <alignment horizontal="center" vertical="center"/>
      <protection locked="0"/>
    </xf>
    <xf numFmtId="167" fontId="4" fillId="0" borderId="17" xfId="0" applyNumberFormat="1" applyFont="1" applyFill="1" applyBorder="1" applyAlignment="1" applyProtection="1">
      <alignment horizontal="center" vertical="center"/>
      <protection locked="0"/>
    </xf>
    <xf numFmtId="167" fontId="4" fillId="0" borderId="10" xfId="0" applyNumberFormat="1" applyFont="1" applyFill="1" applyBorder="1" applyAlignment="1" applyProtection="1">
      <alignment horizontal="center" vertical="center"/>
      <protection locked="0"/>
    </xf>
    <xf numFmtId="167" fontId="4" fillId="0" borderId="19" xfId="0" applyNumberFormat="1" applyFont="1" applyFill="1" applyBorder="1" applyAlignment="1" applyProtection="1">
      <alignment horizontal="center" vertical="center"/>
      <protection locked="0"/>
    </xf>
    <xf numFmtId="0" fontId="4" fillId="35" borderId="11" xfId="0" applyFont="1" applyFill="1" applyBorder="1" applyAlignment="1" applyProtection="1">
      <alignment horizontal="center" vertical="center"/>
      <protection locked="0"/>
    </xf>
    <xf numFmtId="0" fontId="4" fillId="35" borderId="12" xfId="0" applyFont="1" applyFill="1" applyBorder="1" applyAlignment="1" applyProtection="1">
      <alignment horizontal="center" vertical="center"/>
      <protection locked="0"/>
    </xf>
    <xf numFmtId="0" fontId="4" fillId="35" borderId="17" xfId="0" applyFont="1" applyFill="1" applyBorder="1" applyAlignment="1" applyProtection="1">
      <alignment horizontal="center" vertical="center"/>
      <protection locked="0"/>
    </xf>
    <xf numFmtId="0" fontId="4" fillId="35" borderId="18"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4" fillId="35" borderId="19"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168" fontId="4" fillId="35" borderId="13" xfId="0" applyNumberFormat="1" applyFont="1" applyFill="1" applyBorder="1" applyAlignment="1" applyProtection="1">
      <alignment horizontal="center" vertical="center"/>
      <protection locked="0"/>
    </xf>
    <xf numFmtId="0" fontId="5" fillId="0" borderId="13" xfId="0" applyFont="1" applyBorder="1" applyAlignment="1">
      <alignment horizontal="center" vertical="center" wrapText="1"/>
    </xf>
    <xf numFmtId="0" fontId="5" fillId="0" borderId="13" xfId="0" applyFont="1" applyBorder="1" applyAlignment="1" applyProtection="1">
      <alignment horizontal="center" vertical="center" wrapText="1"/>
      <protection/>
    </xf>
    <xf numFmtId="14" fontId="4" fillId="35" borderId="11" xfId="0" applyNumberFormat="1" applyFont="1" applyFill="1" applyBorder="1" applyAlignment="1" applyProtection="1">
      <alignment horizontal="center" vertical="center"/>
      <protection locked="0"/>
    </xf>
    <xf numFmtId="14" fontId="4" fillId="35" borderId="12" xfId="0" applyNumberFormat="1" applyFont="1" applyFill="1" applyBorder="1" applyAlignment="1" applyProtection="1">
      <alignment horizontal="center" vertical="center"/>
      <protection locked="0"/>
    </xf>
    <xf numFmtId="14" fontId="4" fillId="35" borderId="17" xfId="0" applyNumberFormat="1" applyFont="1" applyFill="1" applyBorder="1" applyAlignment="1" applyProtection="1">
      <alignment horizontal="center" vertical="center"/>
      <protection locked="0"/>
    </xf>
    <xf numFmtId="14" fontId="4" fillId="35" borderId="18" xfId="0" applyNumberFormat="1" applyFont="1" applyFill="1" applyBorder="1" applyAlignment="1" applyProtection="1">
      <alignment horizontal="center" vertical="center"/>
      <protection locked="0"/>
    </xf>
    <xf numFmtId="14" fontId="4" fillId="35" borderId="10" xfId="0" applyNumberFormat="1" applyFont="1" applyFill="1" applyBorder="1" applyAlignment="1" applyProtection="1">
      <alignment horizontal="center" vertical="center"/>
      <protection locked="0"/>
    </xf>
    <xf numFmtId="14" fontId="4" fillId="35" borderId="19"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167" fontId="5" fillId="36" borderId="11" xfId="0" applyNumberFormat="1" applyFont="1" applyFill="1" applyBorder="1" applyAlignment="1" applyProtection="1">
      <alignment horizontal="center" vertical="center"/>
      <protection/>
    </xf>
    <xf numFmtId="167" fontId="5" fillId="36" borderId="12" xfId="0" applyNumberFormat="1" applyFont="1" applyFill="1" applyBorder="1" applyAlignment="1" applyProtection="1">
      <alignment horizontal="center" vertical="center"/>
      <protection/>
    </xf>
    <xf numFmtId="167" fontId="5" fillId="36" borderId="17" xfId="0" applyNumberFormat="1" applyFont="1" applyFill="1" applyBorder="1" applyAlignment="1" applyProtection="1">
      <alignment horizontal="center" vertical="center"/>
      <protection/>
    </xf>
    <xf numFmtId="167" fontId="5" fillId="36" borderId="18" xfId="0" applyNumberFormat="1" applyFont="1" applyFill="1" applyBorder="1" applyAlignment="1" applyProtection="1">
      <alignment horizontal="center" vertical="center"/>
      <protection/>
    </xf>
    <xf numFmtId="167" fontId="5" fillId="36" borderId="10" xfId="0" applyNumberFormat="1" applyFont="1" applyFill="1" applyBorder="1" applyAlignment="1" applyProtection="1">
      <alignment horizontal="center" vertical="center"/>
      <protection/>
    </xf>
    <xf numFmtId="167" fontId="5" fillId="36" borderId="19" xfId="0" applyNumberFormat="1"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4" fillId="34" borderId="11" xfId="0" applyFont="1" applyFill="1" applyBorder="1" applyAlignment="1">
      <alignment horizontal="center"/>
    </xf>
    <xf numFmtId="0" fontId="4" fillId="34" borderId="12" xfId="0" applyFont="1" applyFill="1" applyBorder="1" applyAlignment="1">
      <alignment horizontal="center"/>
    </xf>
    <xf numFmtId="0" fontId="4" fillId="34" borderId="17" xfId="0" applyFont="1" applyFill="1" applyBorder="1" applyAlignment="1">
      <alignment horizontal="center"/>
    </xf>
    <xf numFmtId="0" fontId="4" fillId="34" borderId="18" xfId="0" applyFont="1" applyFill="1" applyBorder="1" applyAlignment="1">
      <alignment horizontal="center"/>
    </xf>
    <xf numFmtId="0" fontId="4" fillId="34" borderId="10" xfId="0" applyFont="1" applyFill="1" applyBorder="1" applyAlignment="1">
      <alignment horizontal="center"/>
    </xf>
    <xf numFmtId="0" fontId="4" fillId="34" borderId="19" xfId="0" applyFont="1" applyFill="1" applyBorder="1" applyAlignment="1">
      <alignment horizontal="center"/>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0" borderId="17" xfId="0" applyFont="1" applyFill="1" applyBorder="1" applyAlignment="1">
      <alignment horizontal="center"/>
    </xf>
    <xf numFmtId="167" fontId="4" fillId="0" borderId="18" xfId="0" applyNumberFormat="1" applyFont="1" applyFill="1" applyBorder="1" applyAlignment="1">
      <alignment horizontal="center"/>
    </xf>
    <xf numFmtId="167" fontId="4" fillId="0" borderId="10" xfId="0" applyNumberFormat="1" applyFont="1" applyFill="1" applyBorder="1" applyAlignment="1">
      <alignment horizontal="center"/>
    </xf>
    <xf numFmtId="167" fontId="4" fillId="0" borderId="19" xfId="0" applyNumberFormat="1" applyFont="1" applyFill="1" applyBorder="1" applyAlignment="1">
      <alignment horizontal="center"/>
    </xf>
    <xf numFmtId="167" fontId="4" fillId="35" borderId="11" xfId="0" applyNumberFormat="1" applyFont="1" applyFill="1" applyBorder="1" applyAlignment="1" applyProtection="1">
      <alignment horizontal="center"/>
      <protection locked="0"/>
    </xf>
    <xf numFmtId="167" fontId="4" fillId="35" borderId="12" xfId="0" applyNumberFormat="1" applyFont="1" applyFill="1" applyBorder="1" applyAlignment="1" applyProtection="1">
      <alignment horizontal="center"/>
      <protection locked="0"/>
    </xf>
    <xf numFmtId="167" fontId="4" fillId="35" borderId="18" xfId="0" applyNumberFormat="1" applyFont="1" applyFill="1" applyBorder="1" applyAlignment="1" applyProtection="1">
      <alignment horizontal="center"/>
      <protection locked="0"/>
    </xf>
    <xf numFmtId="167" fontId="4" fillId="35" borderId="10" xfId="0" applyNumberFormat="1" applyFont="1" applyFill="1" applyBorder="1" applyAlignment="1" applyProtection="1">
      <alignment horizontal="center"/>
      <protection locked="0"/>
    </xf>
    <xf numFmtId="0" fontId="4" fillId="35" borderId="13" xfId="0" applyFont="1" applyFill="1" applyBorder="1" applyAlignment="1" applyProtection="1">
      <alignment horizontal="center" wrapText="1"/>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167" fontId="4" fillId="0" borderId="11" xfId="0" applyNumberFormat="1" applyFont="1" applyFill="1" applyBorder="1" applyAlignment="1" applyProtection="1">
      <alignment horizontal="center" vertical="center"/>
      <protection locked="0"/>
    </xf>
    <xf numFmtId="167" fontId="4" fillId="0" borderId="18" xfId="0" applyNumberFormat="1" applyFont="1" applyFill="1" applyBorder="1" applyAlignment="1" applyProtection="1">
      <alignment horizontal="center" vertical="center"/>
      <protection locked="0"/>
    </xf>
    <xf numFmtId="0" fontId="4" fillId="34" borderId="13" xfId="0" applyFont="1" applyFill="1" applyBorder="1" applyAlignment="1">
      <alignment horizontal="center" vertical="center"/>
    </xf>
    <xf numFmtId="167" fontId="4" fillId="35" borderId="13" xfId="0" applyNumberFormat="1" applyFont="1" applyFill="1" applyBorder="1" applyAlignment="1" applyProtection="1">
      <alignment horizontal="center" vertical="center"/>
      <protection locked="0"/>
    </xf>
    <xf numFmtId="167" fontId="4" fillId="0" borderId="13" xfId="0" applyNumberFormat="1" applyFont="1" applyBorder="1" applyAlignment="1">
      <alignment horizontal="center" vertical="center"/>
    </xf>
    <xf numFmtId="167" fontId="4" fillId="0" borderId="12"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xf>
    <xf numFmtId="167" fontId="4" fillId="0" borderId="10" xfId="0" applyNumberFormat="1" applyFont="1" applyFill="1" applyBorder="1" applyAlignment="1">
      <alignment horizontal="center" vertical="center"/>
    </xf>
    <xf numFmtId="167" fontId="4" fillId="0" borderId="19" xfId="0" applyNumberFormat="1" applyFont="1" applyFill="1" applyBorder="1" applyAlignment="1">
      <alignment horizontal="center" vertical="center"/>
    </xf>
    <xf numFmtId="0" fontId="4" fillId="35" borderId="11" xfId="0" applyFont="1" applyFill="1" applyBorder="1" applyAlignment="1" applyProtection="1">
      <alignment horizontal="center"/>
      <protection locked="0"/>
    </xf>
    <xf numFmtId="0" fontId="4" fillId="35" borderId="12" xfId="0" applyFont="1" applyFill="1" applyBorder="1" applyAlignment="1" applyProtection="1">
      <alignment horizontal="center"/>
      <protection locked="0"/>
    </xf>
    <xf numFmtId="0" fontId="4" fillId="35" borderId="17" xfId="0" applyFont="1" applyFill="1" applyBorder="1" applyAlignment="1" applyProtection="1">
      <alignment horizontal="center"/>
      <protection locked="0"/>
    </xf>
    <xf numFmtId="0" fontId="4" fillId="35" borderId="18" xfId="0" applyFont="1" applyFill="1" applyBorder="1" applyAlignment="1" applyProtection="1">
      <alignment horizontal="center"/>
      <protection locked="0"/>
    </xf>
    <xf numFmtId="0" fontId="4" fillId="35" borderId="19" xfId="0" applyFont="1" applyFill="1" applyBorder="1" applyAlignment="1" applyProtection="1">
      <alignment horizontal="center"/>
      <protection locked="0"/>
    </xf>
    <xf numFmtId="0" fontId="5" fillId="0" borderId="20" xfId="0" applyFont="1" applyFill="1" applyBorder="1" applyAlignment="1">
      <alignment horizontal="left"/>
    </xf>
    <xf numFmtId="170" fontId="4" fillId="35" borderId="13" xfId="0" applyNumberFormat="1" applyFont="1" applyFill="1" applyBorder="1" applyAlignment="1" applyProtection="1">
      <alignment horizontal="center" vertical="center"/>
      <protection locked="0"/>
    </xf>
    <xf numFmtId="167" fontId="5" fillId="0" borderId="13" xfId="0" applyNumberFormat="1"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0" xfId="0" applyFont="1" applyBorder="1" applyAlignment="1">
      <alignment horizontal="center"/>
    </xf>
    <xf numFmtId="0" fontId="4" fillId="0" borderId="19" xfId="0" applyFont="1" applyBorder="1" applyAlignment="1">
      <alignment horizontal="center"/>
    </xf>
    <xf numFmtId="0" fontId="4" fillId="0" borderId="11" xfId="0" applyFont="1" applyBorder="1" applyAlignment="1">
      <alignment horizontal="right"/>
    </xf>
    <xf numFmtId="0" fontId="4" fillId="0" borderId="12" xfId="0" applyFont="1" applyBorder="1" applyAlignment="1">
      <alignment horizontal="right"/>
    </xf>
    <xf numFmtId="0" fontId="4" fillId="0" borderId="17" xfId="0" applyFont="1" applyBorder="1" applyAlignment="1">
      <alignment horizontal="right"/>
    </xf>
    <xf numFmtId="0" fontId="4" fillId="0" borderId="18" xfId="0" applyFont="1" applyBorder="1" applyAlignment="1">
      <alignment horizontal="right"/>
    </xf>
    <xf numFmtId="0" fontId="4" fillId="0" borderId="10" xfId="0" applyFont="1" applyBorder="1" applyAlignment="1">
      <alignment horizontal="right"/>
    </xf>
    <xf numFmtId="0" fontId="4" fillId="0" borderId="19" xfId="0" applyFont="1" applyBorder="1" applyAlignment="1">
      <alignment horizontal="right"/>
    </xf>
    <xf numFmtId="167" fontId="4" fillId="0" borderId="11" xfId="0" applyNumberFormat="1" applyFont="1" applyFill="1" applyBorder="1" applyAlignment="1">
      <alignment horizontal="center" vertical="center"/>
    </xf>
    <xf numFmtId="0" fontId="0" fillId="0" borderId="18" xfId="0" applyBorder="1" applyAlignment="1">
      <alignment/>
    </xf>
    <xf numFmtId="0" fontId="0" fillId="0" borderId="10" xfId="0" applyBorder="1" applyAlignment="1">
      <alignment/>
    </xf>
    <xf numFmtId="0" fontId="0" fillId="0" borderId="19" xfId="0" applyBorder="1" applyAlignment="1">
      <alignment/>
    </xf>
    <xf numFmtId="0" fontId="4" fillId="0" borderId="13" xfId="0"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Alignment="1">
      <alignment horizontal="center"/>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17" xfId="0" applyFont="1" applyBorder="1" applyAlignment="1">
      <alignment horizontal="right" wrapText="1"/>
    </xf>
    <xf numFmtId="0" fontId="4" fillId="0" borderId="18" xfId="0" applyFont="1" applyBorder="1" applyAlignment="1">
      <alignment horizontal="right" wrapText="1"/>
    </xf>
    <xf numFmtId="0" fontId="4" fillId="0" borderId="10" xfId="0" applyFont="1" applyBorder="1" applyAlignment="1">
      <alignment horizontal="right" wrapText="1"/>
    </xf>
    <xf numFmtId="0" fontId="4" fillId="0" borderId="19" xfId="0" applyFont="1" applyBorder="1" applyAlignment="1">
      <alignment horizontal="right" wrapText="1"/>
    </xf>
    <xf numFmtId="170" fontId="4" fillId="35" borderId="11" xfId="0" applyNumberFormat="1" applyFont="1" applyFill="1" applyBorder="1" applyAlignment="1" applyProtection="1">
      <alignment horizontal="center"/>
      <protection locked="0"/>
    </xf>
    <xf numFmtId="170" fontId="4" fillId="35" borderId="12" xfId="0" applyNumberFormat="1" applyFont="1" applyFill="1" applyBorder="1" applyAlignment="1" applyProtection="1">
      <alignment horizontal="center"/>
      <protection locked="0"/>
    </xf>
    <xf numFmtId="170" fontId="4" fillId="35" borderId="17" xfId="0" applyNumberFormat="1" applyFont="1" applyFill="1" applyBorder="1" applyAlignment="1" applyProtection="1">
      <alignment horizontal="center"/>
      <protection locked="0"/>
    </xf>
    <xf numFmtId="170" fontId="4" fillId="35" borderId="18" xfId="0" applyNumberFormat="1" applyFont="1" applyFill="1" applyBorder="1" applyAlignment="1" applyProtection="1">
      <alignment horizontal="center"/>
      <protection locked="0"/>
    </xf>
    <xf numFmtId="170" fontId="4" fillId="35" borderId="10" xfId="0" applyNumberFormat="1" applyFont="1" applyFill="1" applyBorder="1" applyAlignment="1" applyProtection="1">
      <alignment horizontal="center"/>
      <protection locked="0"/>
    </xf>
    <xf numFmtId="170" fontId="4" fillId="35" borderId="19" xfId="0" applyNumberFormat="1" applyFont="1" applyFill="1" applyBorder="1" applyAlignment="1" applyProtection="1">
      <alignment horizontal="center"/>
      <protection locked="0"/>
    </xf>
    <xf numFmtId="167" fontId="4" fillId="35" borderId="17" xfId="0" applyNumberFormat="1" applyFont="1" applyFill="1" applyBorder="1" applyAlignment="1" applyProtection="1">
      <alignment horizontal="center"/>
      <protection locked="0"/>
    </xf>
    <xf numFmtId="167" fontId="4" fillId="35" borderId="19" xfId="0" applyNumberFormat="1" applyFont="1" applyFill="1" applyBorder="1" applyAlignment="1" applyProtection="1">
      <alignment horizontal="center"/>
      <protection locked="0"/>
    </xf>
    <xf numFmtId="0" fontId="5" fillId="0" borderId="11" xfId="0" applyFont="1" applyBorder="1" applyAlignment="1">
      <alignment horizontal="right"/>
    </xf>
    <xf numFmtId="0" fontId="5" fillId="0" borderId="12" xfId="0" applyFont="1" applyBorder="1" applyAlignment="1">
      <alignment horizontal="right"/>
    </xf>
    <xf numFmtId="0" fontId="5" fillId="0" borderId="17" xfId="0" applyFont="1" applyBorder="1" applyAlignment="1">
      <alignment horizontal="right"/>
    </xf>
    <xf numFmtId="0" fontId="5" fillId="0" borderId="18" xfId="0" applyFont="1" applyBorder="1" applyAlignment="1">
      <alignment horizontal="right"/>
    </xf>
    <xf numFmtId="0" fontId="5" fillId="0" borderId="10" xfId="0" applyFont="1" applyBorder="1" applyAlignment="1">
      <alignment horizontal="right"/>
    </xf>
    <xf numFmtId="0" fontId="5" fillId="0" borderId="19" xfId="0" applyFont="1" applyBorder="1" applyAlignment="1">
      <alignment horizontal="right"/>
    </xf>
    <xf numFmtId="167" fontId="4" fillId="0" borderId="11" xfId="0" applyNumberFormat="1" applyFont="1" applyBorder="1" applyAlignment="1">
      <alignment horizontal="center" vertical="center"/>
    </xf>
    <xf numFmtId="167" fontId="4" fillId="0" borderId="12" xfId="0" applyNumberFormat="1" applyFont="1" applyBorder="1" applyAlignment="1">
      <alignment horizontal="center" vertical="center"/>
    </xf>
    <xf numFmtId="167" fontId="4" fillId="0" borderId="17" xfId="0" applyNumberFormat="1" applyFont="1" applyBorder="1" applyAlignment="1">
      <alignment horizontal="center" vertical="center"/>
    </xf>
    <xf numFmtId="167" fontId="4" fillId="0" borderId="18" xfId="0" applyNumberFormat="1" applyFont="1" applyBorder="1" applyAlignment="1">
      <alignment horizontal="center" vertical="center"/>
    </xf>
    <xf numFmtId="167" fontId="4" fillId="0" borderId="10" xfId="0" applyNumberFormat="1" applyFont="1" applyBorder="1" applyAlignment="1">
      <alignment horizontal="center" vertical="center"/>
    </xf>
    <xf numFmtId="167" fontId="4" fillId="0" borderId="19" xfId="0" applyNumberFormat="1" applyFont="1" applyBorder="1" applyAlignment="1">
      <alignment horizontal="center" vertical="center"/>
    </xf>
    <xf numFmtId="167" fontId="5" fillId="0" borderId="18" xfId="0" applyNumberFormat="1" applyFont="1" applyBorder="1" applyAlignment="1">
      <alignment horizontal="center" vertical="center"/>
    </xf>
    <xf numFmtId="167" fontId="5" fillId="0" borderId="10" xfId="0" applyNumberFormat="1" applyFont="1" applyBorder="1" applyAlignment="1">
      <alignment horizontal="center" vertical="center"/>
    </xf>
    <xf numFmtId="167" fontId="5" fillId="0" borderId="19" xfId="0" applyNumberFormat="1" applyFont="1" applyBorder="1" applyAlignment="1">
      <alignment horizontal="center" vertical="center"/>
    </xf>
    <xf numFmtId="4" fontId="4" fillId="34" borderId="13" xfId="0" applyNumberFormat="1" applyFont="1" applyFill="1" applyBorder="1" applyAlignment="1">
      <alignment horizontal="center" vertical="center"/>
    </xf>
    <xf numFmtId="4" fontId="4" fillId="0" borderId="13" xfId="0" applyNumberFormat="1" applyFont="1" applyFill="1" applyBorder="1" applyAlignment="1">
      <alignment horizontal="center" vertical="center"/>
    </xf>
    <xf numFmtId="167" fontId="4" fillId="0" borderId="13" xfId="0" applyNumberFormat="1" applyFont="1" applyFill="1" applyBorder="1" applyAlignment="1">
      <alignment horizontal="center" vertical="center"/>
    </xf>
    <xf numFmtId="167" fontId="18" fillId="0" borderId="11" xfId="0" applyNumberFormat="1" applyFont="1" applyBorder="1" applyAlignment="1">
      <alignment horizontal="center" vertical="center"/>
    </xf>
    <xf numFmtId="167" fontId="18" fillId="0" borderId="12" xfId="0" applyNumberFormat="1" applyFont="1" applyBorder="1" applyAlignment="1">
      <alignment horizontal="center" vertical="center"/>
    </xf>
    <xf numFmtId="167" fontId="18" fillId="0" borderId="17" xfId="0" applyNumberFormat="1" applyFont="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4" fontId="4" fillId="35" borderId="13" xfId="0" applyNumberFormat="1" applyFont="1" applyFill="1" applyBorder="1" applyAlignment="1" applyProtection="1">
      <alignment horizontal="center" vertical="center"/>
      <protection locked="0"/>
    </xf>
    <xf numFmtId="167" fontId="11" fillId="0" borderId="11" xfId="0" applyNumberFormat="1" applyFont="1" applyFill="1" applyBorder="1" applyAlignment="1">
      <alignment horizontal="center" vertical="center"/>
    </xf>
    <xf numFmtId="167" fontId="11" fillId="0" borderId="12" xfId="0" applyNumberFormat="1" applyFont="1" applyFill="1" applyBorder="1" applyAlignment="1">
      <alignment horizontal="center" vertical="center"/>
    </xf>
    <xf numFmtId="167" fontId="11" fillId="0" borderId="17" xfId="0" applyNumberFormat="1" applyFont="1" applyFill="1" applyBorder="1" applyAlignment="1">
      <alignment horizontal="center" vertical="center"/>
    </xf>
    <xf numFmtId="167" fontId="5" fillId="0" borderId="18" xfId="0" applyNumberFormat="1" applyFont="1" applyFill="1" applyBorder="1" applyAlignment="1">
      <alignment horizontal="center" vertical="center"/>
    </xf>
    <xf numFmtId="167" fontId="5" fillId="0" borderId="10" xfId="0" applyNumberFormat="1" applyFont="1" applyFill="1" applyBorder="1" applyAlignment="1">
      <alignment horizontal="center" vertical="center"/>
    </xf>
    <xf numFmtId="167" fontId="5" fillId="0" borderId="19" xfId="0" applyNumberFormat="1" applyFont="1" applyFill="1" applyBorder="1" applyAlignment="1">
      <alignment horizontal="center" vertical="center"/>
    </xf>
    <xf numFmtId="167" fontId="4" fillId="0" borderId="18" xfId="0" applyNumberFormat="1"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5" fillId="0" borderId="23"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horizontal="center"/>
    </xf>
    <xf numFmtId="0" fontId="4" fillId="35" borderId="11" xfId="0" applyFont="1" applyFill="1"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11" fillId="0" borderId="0" xfId="0" applyFont="1" applyAlignment="1">
      <alignment horizontal="center"/>
    </xf>
    <xf numFmtId="167" fontId="5" fillId="36" borderId="12" xfId="0" applyNumberFormat="1" applyFont="1" applyFill="1" applyBorder="1" applyAlignment="1">
      <alignment horizontal="center" vertical="center"/>
    </xf>
    <xf numFmtId="167" fontId="5" fillId="36" borderId="17" xfId="0" applyNumberFormat="1" applyFont="1" applyFill="1" applyBorder="1" applyAlignment="1">
      <alignment horizontal="center" vertical="center"/>
    </xf>
    <xf numFmtId="167" fontId="5" fillId="36" borderId="18" xfId="0" applyNumberFormat="1" applyFont="1" applyFill="1" applyBorder="1" applyAlignment="1">
      <alignment horizontal="center" vertical="center"/>
    </xf>
    <xf numFmtId="167" fontId="5" fillId="36" borderId="10" xfId="0" applyNumberFormat="1" applyFont="1" applyFill="1" applyBorder="1" applyAlignment="1">
      <alignment horizontal="center" vertical="center"/>
    </xf>
    <xf numFmtId="167" fontId="5" fillId="36" borderId="19"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35" borderId="11" xfId="0" applyFont="1" applyFill="1"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15" xfId="0" applyBorder="1" applyAlignment="1" applyProtection="1">
      <alignment horizontal="center" vertical="top" wrapText="1"/>
      <protection/>
    </xf>
    <xf numFmtId="0" fontId="0" fillId="0" borderId="18" xfId="0"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0" fillId="0" borderId="19" xfId="0" applyBorder="1" applyAlignment="1" applyProtection="1">
      <alignment horizontal="center" vertical="top" wrapText="1"/>
      <protection/>
    </xf>
    <xf numFmtId="167" fontId="5" fillId="36" borderId="23" xfId="0" applyNumberFormat="1" applyFont="1" applyFill="1" applyBorder="1" applyAlignment="1">
      <alignment horizontal="center" vertical="center"/>
    </xf>
    <xf numFmtId="0" fontId="5" fillId="36" borderId="14" xfId="0" applyFont="1" applyFill="1" applyBorder="1" applyAlignment="1">
      <alignment horizontal="center" vertical="center"/>
    </xf>
    <xf numFmtId="0" fontId="5" fillId="36" borderId="24" xfId="0" applyFont="1" applyFill="1" applyBorder="1" applyAlignment="1">
      <alignment horizontal="center" vertical="center"/>
    </xf>
    <xf numFmtId="167" fontId="5" fillId="0" borderId="11" xfId="0" applyNumberFormat="1" applyFont="1" applyFill="1" applyBorder="1" applyAlignment="1">
      <alignment horizontal="center" vertical="center"/>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0" borderId="10" xfId="0" applyBorder="1" applyAlignment="1">
      <alignment/>
    </xf>
    <xf numFmtId="0" fontId="0" fillId="0" borderId="19" xfId="0" applyBorder="1" applyAlignment="1">
      <alignment/>
    </xf>
    <xf numFmtId="4" fontId="4" fillId="35" borderId="11" xfId="0" applyNumberFormat="1" applyFont="1" applyFill="1" applyBorder="1" applyAlignment="1" applyProtection="1">
      <alignment horizontal="center"/>
      <protection locked="0"/>
    </xf>
    <xf numFmtId="4" fontId="4" fillId="35" borderId="12" xfId="0" applyNumberFormat="1" applyFont="1" applyFill="1" applyBorder="1" applyAlignment="1" applyProtection="1">
      <alignment horizontal="center"/>
      <protection locked="0"/>
    </xf>
    <xf numFmtId="4" fontId="4" fillId="35" borderId="18" xfId="0" applyNumberFormat="1" applyFont="1" applyFill="1" applyBorder="1" applyAlignment="1" applyProtection="1">
      <alignment horizontal="center"/>
      <protection locked="0"/>
    </xf>
    <xf numFmtId="4" fontId="4" fillId="35" borderId="10" xfId="0" applyNumberFormat="1" applyFont="1" applyFill="1" applyBorder="1" applyAlignment="1" applyProtection="1">
      <alignment horizontal="center"/>
      <protection locked="0"/>
    </xf>
    <xf numFmtId="167" fontId="4" fillId="0" borderId="11" xfId="0" applyNumberFormat="1" applyFont="1" applyFill="1" applyBorder="1" applyAlignment="1" applyProtection="1">
      <alignment horizontal="center"/>
      <protection locked="0"/>
    </xf>
    <xf numFmtId="167" fontId="4" fillId="0" borderId="12" xfId="0" applyNumberFormat="1" applyFont="1" applyFill="1" applyBorder="1" applyAlignment="1" applyProtection="1">
      <alignment horizontal="center"/>
      <protection locked="0"/>
    </xf>
    <xf numFmtId="167" fontId="4" fillId="0" borderId="18" xfId="0" applyNumberFormat="1" applyFont="1" applyFill="1" applyBorder="1" applyAlignment="1" applyProtection="1">
      <alignment horizontal="center"/>
      <protection locked="0"/>
    </xf>
    <xf numFmtId="167" fontId="4" fillId="0" borderId="10" xfId="0" applyNumberFormat="1" applyFont="1" applyFill="1" applyBorder="1" applyAlignment="1" applyProtection="1">
      <alignment horizontal="center"/>
      <protection locked="0"/>
    </xf>
    <xf numFmtId="167" fontId="4" fillId="34" borderId="11" xfId="0" applyNumberFormat="1" applyFont="1" applyFill="1" applyBorder="1" applyAlignment="1" applyProtection="1">
      <alignment horizontal="center" vertical="center"/>
      <protection locked="0"/>
    </xf>
    <xf numFmtId="167" fontId="4" fillId="34" borderId="12" xfId="0" applyNumberFormat="1" applyFont="1" applyFill="1" applyBorder="1" applyAlignment="1" applyProtection="1">
      <alignment horizontal="center" vertical="center"/>
      <protection locked="0"/>
    </xf>
    <xf numFmtId="167" fontId="4" fillId="34" borderId="17" xfId="0" applyNumberFormat="1" applyFont="1" applyFill="1" applyBorder="1" applyAlignment="1" applyProtection="1">
      <alignment horizontal="center" vertical="center"/>
      <protection locked="0"/>
    </xf>
    <xf numFmtId="167" fontId="4" fillId="34" borderId="18" xfId="0" applyNumberFormat="1" applyFont="1" applyFill="1" applyBorder="1" applyAlignment="1" applyProtection="1">
      <alignment horizontal="center" vertical="center"/>
      <protection locked="0"/>
    </xf>
    <xf numFmtId="167" fontId="4" fillId="34" borderId="10" xfId="0" applyNumberFormat="1" applyFont="1" applyFill="1" applyBorder="1" applyAlignment="1" applyProtection="1">
      <alignment horizontal="center" vertical="center"/>
      <protection locked="0"/>
    </xf>
    <xf numFmtId="167" fontId="4" fillId="34" borderId="19" xfId="0" applyNumberFormat="1" applyFont="1" applyFill="1" applyBorder="1" applyAlignment="1" applyProtection="1">
      <alignment horizontal="center" vertical="center"/>
      <protection locked="0"/>
    </xf>
    <xf numFmtId="167" fontId="4" fillId="0" borderId="0" xfId="0" applyNumberFormat="1" applyFont="1" applyAlignment="1" applyProtection="1">
      <alignment horizontal="center"/>
      <protection locked="0"/>
    </xf>
    <xf numFmtId="0" fontId="4" fillId="0" borderId="0" xfId="0" applyFont="1" applyAlignment="1" applyProtection="1">
      <alignment horizontal="center"/>
      <protection locked="0"/>
    </xf>
    <xf numFmtId="167" fontId="4" fillId="0" borderId="0" xfId="0" applyNumberFormat="1" applyFont="1" applyAlignment="1" applyProtection="1">
      <alignment horizontal="center" wrapText="1"/>
      <protection locked="0"/>
    </xf>
    <xf numFmtId="0" fontId="4" fillId="0" borderId="0" xfId="0" applyFont="1" applyAlignment="1" applyProtection="1">
      <alignment horizontal="center" wrapText="1"/>
      <protection locked="0"/>
    </xf>
    <xf numFmtId="8" fontId="4" fillId="0" borderId="0" xfId="0" applyNumberFormat="1" applyFont="1" applyAlignment="1" applyProtection="1">
      <alignment horizontal="center" wrapText="1"/>
      <protection locked="0"/>
    </xf>
    <xf numFmtId="8" fontId="4" fillId="0" borderId="0" xfId="0" applyNumberFormat="1" applyFont="1" applyAlignment="1" applyProtection="1">
      <alignment horizontal="center"/>
      <protection locked="0"/>
    </xf>
    <xf numFmtId="0" fontId="5" fillId="0" borderId="0" xfId="0" applyFont="1" applyBorder="1" applyAlignment="1" applyProtection="1">
      <alignment horizontal="center" wrapText="1"/>
      <protection locked="0"/>
    </xf>
    <xf numFmtId="0" fontId="5" fillId="0" borderId="22" xfId="0" applyFont="1" applyBorder="1" applyAlignment="1" applyProtection="1">
      <alignment horizontal="center" wrapText="1"/>
      <protection locked="0"/>
    </xf>
    <xf numFmtId="0" fontId="5" fillId="0" borderId="0"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4" fillId="0" borderId="13" xfId="0" applyFont="1" applyBorder="1" applyAlignment="1" applyProtection="1">
      <alignment horizontal="center"/>
      <protection locked="0"/>
    </xf>
    <xf numFmtId="8" fontId="4" fillId="0" borderId="13" xfId="0" applyNumberFormat="1" applyFont="1" applyBorder="1" applyAlignment="1" applyProtection="1">
      <alignment horizontal="center"/>
      <protection locked="0"/>
    </xf>
    <xf numFmtId="0" fontId="4" fillId="0" borderId="26" xfId="0" applyFont="1" applyBorder="1" applyAlignment="1" applyProtection="1">
      <alignment horizontal="center"/>
      <protection locked="0"/>
    </xf>
    <xf numFmtId="8" fontId="4" fillId="0" borderId="26" xfId="0" applyNumberFormat="1" applyFont="1" applyBorder="1" applyAlignment="1" applyProtection="1">
      <alignment horizontal="center"/>
      <protection locked="0"/>
    </xf>
    <xf numFmtId="8" fontId="8" fillId="0" borderId="11" xfId="0" applyNumberFormat="1" applyFont="1" applyFill="1" applyBorder="1" applyAlignment="1" applyProtection="1">
      <alignment horizontal="center"/>
      <protection locked="0"/>
    </xf>
    <xf numFmtId="8" fontId="8" fillId="0" borderId="12" xfId="0" applyNumberFormat="1" applyFont="1" applyFill="1" applyBorder="1" applyAlignment="1" applyProtection="1">
      <alignment horizontal="center"/>
      <protection locked="0"/>
    </xf>
    <xf numFmtId="8" fontId="8" fillId="0" borderId="17" xfId="0" applyNumberFormat="1" applyFont="1" applyFill="1" applyBorder="1" applyAlignment="1" applyProtection="1">
      <alignment horizontal="center"/>
      <protection locked="0"/>
    </xf>
    <xf numFmtId="8" fontId="4" fillId="0" borderId="18" xfId="0" applyNumberFormat="1" applyFont="1" applyFill="1" applyBorder="1" applyAlignment="1" applyProtection="1">
      <alignment horizontal="center"/>
      <protection locked="0"/>
    </xf>
    <xf numFmtId="8" fontId="4" fillId="0" borderId="10" xfId="0" applyNumberFormat="1" applyFont="1" applyFill="1" applyBorder="1" applyAlignment="1" applyProtection="1">
      <alignment horizontal="center"/>
      <protection locked="0"/>
    </xf>
    <xf numFmtId="8" fontId="4" fillId="0" borderId="19" xfId="0" applyNumberFormat="1" applyFont="1" applyFill="1" applyBorder="1" applyAlignment="1" applyProtection="1">
      <alignment horizontal="center"/>
      <protection locked="0"/>
    </xf>
    <xf numFmtId="37" fontId="4" fillId="0" borderId="13" xfId="44" applyNumberFormat="1" applyFont="1" applyFill="1" applyBorder="1" applyAlignment="1" applyProtection="1">
      <alignment horizontal="center"/>
      <protection/>
    </xf>
    <xf numFmtId="37" fontId="4" fillId="0" borderId="13" xfId="44" applyNumberFormat="1" applyFont="1" applyFill="1" applyBorder="1" applyAlignment="1" applyProtection="1">
      <alignment horizontal="center"/>
      <protection locked="0"/>
    </xf>
    <xf numFmtId="7" fontId="4" fillId="0" borderId="13" xfId="44" applyNumberFormat="1" applyFont="1" applyFill="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19" fillId="0" borderId="0" xfId="0" applyFont="1" applyAlignment="1" applyProtection="1">
      <alignment horizontal="left"/>
      <protection locked="0"/>
    </xf>
    <xf numFmtId="0" fontId="5" fillId="0" borderId="13" xfId="0" applyFont="1" applyBorder="1" applyAlignment="1" applyProtection="1">
      <alignment horizontal="center"/>
      <protection locked="0"/>
    </xf>
    <xf numFmtId="0" fontId="5" fillId="0" borderId="11"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5" fillId="0" borderId="18"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locked="0"/>
    </xf>
    <xf numFmtId="0" fontId="4" fillId="0" borderId="17" xfId="0" applyFont="1" applyFill="1" applyBorder="1" applyAlignment="1" applyProtection="1">
      <alignment horizontal="center" wrapText="1"/>
      <protection locked="0"/>
    </xf>
    <xf numFmtId="0" fontId="4" fillId="0" borderId="18" xfId="0" applyFont="1" applyFill="1" applyBorder="1" applyAlignment="1" applyProtection="1">
      <alignment horizontal="center" wrapText="1"/>
      <protection locked="0"/>
    </xf>
    <xf numFmtId="0" fontId="4" fillId="0" borderId="10" xfId="0" applyFont="1" applyFill="1" applyBorder="1" applyAlignment="1" applyProtection="1">
      <alignment horizontal="center" wrapText="1"/>
      <protection locked="0"/>
    </xf>
    <xf numFmtId="0" fontId="4" fillId="0" borderId="19" xfId="0" applyFont="1" applyFill="1" applyBorder="1" applyAlignment="1" applyProtection="1">
      <alignment horizontal="center" wrapText="1"/>
      <protection locked="0"/>
    </xf>
    <xf numFmtId="0" fontId="4" fillId="0" borderId="0" xfId="0" applyFont="1" applyBorder="1" applyAlignment="1" applyProtection="1">
      <alignment horizontal="center" wrapText="1"/>
      <protection locked="0"/>
    </xf>
    <xf numFmtId="167" fontId="4" fillId="34" borderId="11" xfId="0" applyNumberFormat="1" applyFont="1" applyFill="1" applyBorder="1" applyAlignment="1">
      <alignment horizont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35" borderId="11" xfId="0" applyFont="1" applyFill="1" applyBorder="1" applyAlignment="1" applyProtection="1">
      <alignment horizontal="center" wrapText="1"/>
      <protection locked="0"/>
    </xf>
    <xf numFmtId="0" fontId="4" fillId="35" borderId="12" xfId="0" applyFont="1" applyFill="1" applyBorder="1" applyAlignment="1" applyProtection="1">
      <alignment horizontal="center" wrapText="1"/>
      <protection locked="0"/>
    </xf>
    <xf numFmtId="0" fontId="4" fillId="35" borderId="17" xfId="0" applyFont="1" applyFill="1" applyBorder="1" applyAlignment="1" applyProtection="1">
      <alignment horizontal="center" wrapText="1"/>
      <protection locked="0"/>
    </xf>
    <xf numFmtId="0" fontId="4" fillId="35" borderId="18" xfId="0" applyFont="1" applyFill="1" applyBorder="1" applyAlignment="1" applyProtection="1">
      <alignment horizontal="center" wrapText="1"/>
      <protection locked="0"/>
    </xf>
    <xf numFmtId="0" fontId="4" fillId="35" borderId="10" xfId="0" applyFont="1" applyFill="1" applyBorder="1" applyAlignment="1" applyProtection="1">
      <alignment horizontal="center" wrapText="1"/>
      <protection locked="0"/>
    </xf>
    <xf numFmtId="0" fontId="4" fillId="35" borderId="19" xfId="0" applyFont="1" applyFill="1" applyBorder="1" applyAlignment="1" applyProtection="1">
      <alignment horizontal="center" wrapText="1"/>
      <protection locked="0"/>
    </xf>
    <xf numFmtId="170" fontId="4" fillId="35" borderId="11" xfId="0" applyNumberFormat="1" applyFont="1" applyFill="1" applyBorder="1" applyAlignment="1" applyProtection="1">
      <alignment horizontal="center" wrapText="1"/>
      <protection locked="0"/>
    </xf>
    <xf numFmtId="170" fontId="4" fillId="35" borderId="12" xfId="0" applyNumberFormat="1" applyFont="1" applyFill="1" applyBorder="1" applyAlignment="1" applyProtection="1">
      <alignment horizontal="center" wrapText="1"/>
      <protection locked="0"/>
    </xf>
    <xf numFmtId="170" fontId="4" fillId="35" borderId="17" xfId="0" applyNumberFormat="1" applyFont="1" applyFill="1" applyBorder="1" applyAlignment="1" applyProtection="1">
      <alignment horizontal="center" wrapText="1"/>
      <protection locked="0"/>
    </xf>
    <xf numFmtId="170" fontId="4" fillId="35" borderId="18" xfId="0" applyNumberFormat="1" applyFont="1" applyFill="1" applyBorder="1" applyAlignment="1" applyProtection="1">
      <alignment horizontal="center" wrapText="1"/>
      <protection locked="0"/>
    </xf>
    <xf numFmtId="170" fontId="4" fillId="35" borderId="10" xfId="0" applyNumberFormat="1" applyFont="1" applyFill="1" applyBorder="1" applyAlignment="1" applyProtection="1">
      <alignment horizontal="center" wrapText="1"/>
      <protection locked="0"/>
    </xf>
    <xf numFmtId="170" fontId="4" fillId="35" borderId="19" xfId="0" applyNumberFormat="1" applyFont="1" applyFill="1" applyBorder="1" applyAlignment="1" applyProtection="1">
      <alignment horizontal="center" wrapText="1"/>
      <protection locked="0"/>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3"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167" fontId="11" fillId="0" borderId="11" xfId="0" applyNumberFormat="1" applyFont="1" applyBorder="1" applyAlignment="1">
      <alignment horizontal="center"/>
    </xf>
    <xf numFmtId="167" fontId="11" fillId="0" borderId="12" xfId="0" applyNumberFormat="1" applyFont="1" applyBorder="1" applyAlignment="1">
      <alignment horizontal="center"/>
    </xf>
    <xf numFmtId="167" fontId="11" fillId="0" borderId="17" xfId="0" applyNumberFormat="1" applyFont="1" applyBorder="1" applyAlignment="1">
      <alignment horizontal="center"/>
    </xf>
    <xf numFmtId="167" fontId="4" fillId="0" borderId="18" xfId="0" applyNumberFormat="1" applyFont="1" applyBorder="1" applyAlignment="1">
      <alignment horizontal="center"/>
    </xf>
    <xf numFmtId="167" fontId="4" fillId="0" borderId="10" xfId="0" applyNumberFormat="1" applyFont="1" applyBorder="1" applyAlignment="1">
      <alignment horizontal="center"/>
    </xf>
    <xf numFmtId="167" fontId="4" fillId="0" borderId="19" xfId="0" applyNumberFormat="1" applyFont="1" applyBorder="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1" fontId="4" fillId="35" borderId="11" xfId="0" applyNumberFormat="1" applyFont="1" applyFill="1" applyBorder="1" applyAlignment="1" applyProtection="1">
      <alignment horizontal="center"/>
      <protection locked="0"/>
    </xf>
    <xf numFmtId="1" fontId="4" fillId="35" borderId="12" xfId="0" applyNumberFormat="1" applyFont="1" applyFill="1" applyBorder="1" applyAlignment="1" applyProtection="1">
      <alignment horizontal="center"/>
      <protection locked="0"/>
    </xf>
    <xf numFmtId="1" fontId="4" fillId="35" borderId="17" xfId="0" applyNumberFormat="1" applyFont="1" applyFill="1" applyBorder="1" applyAlignment="1" applyProtection="1">
      <alignment horizontal="center"/>
      <protection locked="0"/>
    </xf>
    <xf numFmtId="1" fontId="4" fillId="35" borderId="18" xfId="0" applyNumberFormat="1" applyFont="1" applyFill="1" applyBorder="1" applyAlignment="1" applyProtection="1">
      <alignment horizontal="center"/>
      <protection locked="0"/>
    </xf>
    <xf numFmtId="1" fontId="4" fillId="35" borderId="10" xfId="0" applyNumberFormat="1" applyFont="1" applyFill="1" applyBorder="1" applyAlignment="1" applyProtection="1">
      <alignment horizontal="center"/>
      <protection locked="0"/>
    </xf>
    <xf numFmtId="1" fontId="4" fillId="35" borderId="19" xfId="0" applyNumberFormat="1" applyFont="1" applyFill="1" applyBorder="1" applyAlignment="1" applyProtection="1">
      <alignment horizontal="center"/>
      <protection locked="0"/>
    </xf>
    <xf numFmtId="0" fontId="5" fillId="34" borderId="11" xfId="0" applyFont="1" applyFill="1" applyBorder="1" applyAlignment="1">
      <alignment horizontal="center"/>
    </xf>
    <xf numFmtId="0" fontId="5" fillId="34" borderId="12" xfId="0" applyFont="1" applyFill="1" applyBorder="1" applyAlignment="1">
      <alignment horizontal="center"/>
    </xf>
    <xf numFmtId="0" fontId="5" fillId="34" borderId="17" xfId="0" applyFont="1" applyFill="1" applyBorder="1" applyAlignment="1">
      <alignment horizontal="center"/>
    </xf>
    <xf numFmtId="0" fontId="5" fillId="34" borderId="18" xfId="0" applyFont="1" applyFill="1" applyBorder="1" applyAlignment="1">
      <alignment horizontal="center"/>
    </xf>
    <xf numFmtId="0" fontId="5" fillId="34" borderId="10" xfId="0" applyFont="1" applyFill="1" applyBorder="1" applyAlignment="1">
      <alignment horizontal="center"/>
    </xf>
    <xf numFmtId="0" fontId="5" fillId="34" borderId="19" xfId="0" applyFont="1" applyFill="1" applyBorder="1" applyAlignment="1">
      <alignment horizontal="center"/>
    </xf>
    <xf numFmtId="10" fontId="4" fillId="35" borderId="11" xfId="0" applyNumberFormat="1" applyFont="1" applyFill="1" applyBorder="1" applyAlignment="1" applyProtection="1">
      <alignment horizontal="center"/>
      <protection locked="0"/>
    </xf>
    <xf numFmtId="10" fontId="4" fillId="35" borderId="12" xfId="0" applyNumberFormat="1" applyFont="1" applyFill="1" applyBorder="1" applyAlignment="1" applyProtection="1">
      <alignment horizontal="center"/>
      <protection locked="0"/>
    </xf>
    <xf numFmtId="10" fontId="4" fillId="35" borderId="17" xfId="0" applyNumberFormat="1" applyFont="1" applyFill="1" applyBorder="1" applyAlignment="1" applyProtection="1">
      <alignment horizontal="center"/>
      <protection locked="0"/>
    </xf>
    <xf numFmtId="10" fontId="4" fillId="35" borderId="18" xfId="0" applyNumberFormat="1" applyFont="1" applyFill="1" applyBorder="1" applyAlignment="1" applyProtection="1">
      <alignment horizontal="center"/>
      <protection locked="0"/>
    </xf>
    <xf numFmtId="10" fontId="4" fillId="35" borderId="10" xfId="0" applyNumberFormat="1" applyFont="1" applyFill="1" applyBorder="1" applyAlignment="1" applyProtection="1">
      <alignment horizontal="center"/>
      <protection locked="0"/>
    </xf>
    <xf numFmtId="10" fontId="4" fillId="35" borderId="19" xfId="0" applyNumberFormat="1" applyFont="1" applyFill="1" applyBorder="1" applyAlignment="1" applyProtection="1">
      <alignment horizontal="center"/>
      <protection locked="0"/>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34" borderId="13" xfId="0" applyFont="1" applyFill="1" applyBorder="1" applyAlignment="1">
      <alignment horizontal="center"/>
    </xf>
    <xf numFmtId="168" fontId="4" fillId="35" borderId="11" xfId="0" applyNumberFormat="1" applyFont="1" applyFill="1" applyBorder="1" applyAlignment="1" applyProtection="1">
      <alignment horizontal="center"/>
      <protection locked="0"/>
    </xf>
    <xf numFmtId="168" fontId="4" fillId="35" borderId="12" xfId="0" applyNumberFormat="1" applyFont="1" applyFill="1" applyBorder="1" applyAlignment="1" applyProtection="1">
      <alignment horizontal="center"/>
      <protection locked="0"/>
    </xf>
    <xf numFmtId="168" fontId="4" fillId="35" borderId="17" xfId="0" applyNumberFormat="1" applyFont="1" applyFill="1" applyBorder="1" applyAlignment="1" applyProtection="1">
      <alignment horizontal="center"/>
      <protection locked="0"/>
    </xf>
    <xf numFmtId="168" fontId="4" fillId="35" borderId="18" xfId="0" applyNumberFormat="1" applyFont="1" applyFill="1" applyBorder="1" applyAlignment="1" applyProtection="1">
      <alignment horizontal="center"/>
      <protection locked="0"/>
    </xf>
    <xf numFmtId="168" fontId="4" fillId="35" borderId="10" xfId="0" applyNumberFormat="1" applyFont="1" applyFill="1" applyBorder="1" applyAlignment="1" applyProtection="1">
      <alignment horizontal="center"/>
      <protection locked="0"/>
    </xf>
    <xf numFmtId="168" fontId="4" fillId="35" borderId="19" xfId="0" applyNumberFormat="1" applyFont="1" applyFill="1" applyBorder="1" applyAlignment="1" applyProtection="1">
      <alignment horizontal="center"/>
      <protection locked="0"/>
    </xf>
    <xf numFmtId="10" fontId="4" fillId="0" borderId="13" xfId="0" applyNumberFormat="1" applyFont="1" applyBorder="1" applyAlignment="1">
      <alignment horizontal="center"/>
    </xf>
    <xf numFmtId="0" fontId="5" fillId="0" borderId="51" xfId="0" applyFont="1" applyFill="1" applyBorder="1" applyAlignment="1">
      <alignment horizontal="left" vertical="center"/>
    </xf>
    <xf numFmtId="0" fontId="5" fillId="0" borderId="22" xfId="0" applyFont="1" applyFill="1" applyBorder="1" applyAlignment="1">
      <alignment horizontal="left" vertical="center"/>
    </xf>
    <xf numFmtId="0" fontId="5" fillId="0" borderId="5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7" xfId="0" applyFont="1" applyFill="1" applyBorder="1" applyAlignment="1">
      <alignment horizontal="left" vertical="center"/>
    </xf>
    <xf numFmtId="167" fontId="4" fillId="34" borderId="13" xfId="0" applyNumberFormat="1" applyFont="1" applyFill="1" applyBorder="1" applyAlignment="1">
      <alignment horizontal="center"/>
    </xf>
    <xf numFmtId="167" fontId="4" fillId="0" borderId="11" xfId="0" applyNumberFormat="1" applyFont="1" applyBorder="1" applyAlignment="1">
      <alignment horizontal="center"/>
    </xf>
    <xf numFmtId="167" fontId="4" fillId="0" borderId="12" xfId="0" applyNumberFormat="1" applyFont="1" applyBorder="1" applyAlignment="1">
      <alignment horizontal="center"/>
    </xf>
    <xf numFmtId="167" fontId="4" fillId="0" borderId="17" xfId="0" applyNumberFormat="1" applyFont="1" applyBorder="1" applyAlignment="1">
      <alignment horizontal="center"/>
    </xf>
    <xf numFmtId="167" fontId="4" fillId="0" borderId="16" xfId="0" applyNumberFormat="1" applyFont="1" applyBorder="1" applyAlignment="1">
      <alignment horizontal="center"/>
    </xf>
    <xf numFmtId="167" fontId="4" fillId="0" borderId="0" xfId="0" applyNumberFormat="1" applyFont="1" applyBorder="1" applyAlignment="1">
      <alignment horizontal="center"/>
    </xf>
    <xf numFmtId="167" fontId="4" fillId="0" borderId="15" xfId="0" applyNumberFormat="1" applyFont="1" applyBorder="1" applyAlignment="1">
      <alignment horizontal="center"/>
    </xf>
    <xf numFmtId="8" fontId="4" fillId="0" borderId="18" xfId="0" applyNumberFormat="1" applyFont="1" applyBorder="1" applyAlignment="1">
      <alignment horizontal="center"/>
    </xf>
    <xf numFmtId="168" fontId="4" fillId="33" borderId="11" xfId="0" applyNumberFormat="1" applyFont="1" applyFill="1" applyBorder="1" applyAlignment="1" applyProtection="1">
      <alignment horizontal="center"/>
      <protection locked="0"/>
    </xf>
    <xf numFmtId="168" fontId="4" fillId="33" borderId="12" xfId="0" applyNumberFormat="1" applyFont="1" applyFill="1" applyBorder="1" applyAlignment="1" applyProtection="1">
      <alignment horizontal="center"/>
      <protection locked="0"/>
    </xf>
    <xf numFmtId="168" fontId="4" fillId="33" borderId="17" xfId="0" applyNumberFormat="1" applyFont="1" applyFill="1" applyBorder="1" applyAlignment="1" applyProtection="1">
      <alignment horizontal="center"/>
      <protection locked="0"/>
    </xf>
    <xf numFmtId="168" fontId="4" fillId="33" borderId="16" xfId="0" applyNumberFormat="1" applyFont="1" applyFill="1" applyBorder="1" applyAlignment="1" applyProtection="1">
      <alignment horizontal="center"/>
      <protection locked="0"/>
    </xf>
    <xf numFmtId="168" fontId="4" fillId="33" borderId="0" xfId="0" applyNumberFormat="1" applyFont="1" applyFill="1" applyBorder="1" applyAlignment="1" applyProtection="1">
      <alignment horizontal="center"/>
      <protection locked="0"/>
    </xf>
    <xf numFmtId="168" fontId="4" fillId="33" borderId="15" xfId="0" applyNumberFormat="1" applyFont="1" applyFill="1" applyBorder="1" applyAlignment="1" applyProtection="1">
      <alignment horizontal="center"/>
      <protection locked="0"/>
    </xf>
    <xf numFmtId="0" fontId="0" fillId="33" borderId="16" xfId="0" applyFill="1" applyBorder="1" applyAlignment="1">
      <alignment horizontal="center"/>
    </xf>
    <xf numFmtId="0" fontId="0" fillId="33" borderId="0" xfId="0" applyFill="1" applyAlignment="1">
      <alignment horizontal="center"/>
    </xf>
    <xf numFmtId="0" fontId="0" fillId="33" borderId="15" xfId="0" applyFill="1" applyBorder="1" applyAlignment="1">
      <alignment horizontal="center"/>
    </xf>
    <xf numFmtId="0" fontId="0" fillId="33" borderId="0" xfId="0" applyFill="1"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4" fillId="0" borderId="18" xfId="0" applyFont="1" applyFill="1" applyBorder="1" applyAlignment="1">
      <alignment horizontal="left" vertical="center"/>
    </xf>
    <xf numFmtId="0" fontId="4" fillId="0" borderId="10" xfId="0" applyFont="1" applyFill="1" applyBorder="1" applyAlignment="1">
      <alignment horizontal="left" vertical="center"/>
    </xf>
    <xf numFmtId="0" fontId="4" fillId="0" borderId="19" xfId="0" applyFont="1" applyFill="1" applyBorder="1" applyAlignment="1">
      <alignment horizontal="left" vertical="center"/>
    </xf>
    <xf numFmtId="7" fontId="11" fillId="0" borderId="16" xfId="44" applyNumberFormat="1" applyFont="1" applyFill="1" applyBorder="1" applyAlignment="1">
      <alignment horizontal="center"/>
    </xf>
    <xf numFmtId="7" fontId="11" fillId="0" borderId="0" xfId="44" applyNumberFormat="1" applyFont="1" applyFill="1" applyBorder="1" applyAlignment="1">
      <alignment horizontal="center"/>
    </xf>
    <xf numFmtId="7" fontId="11" fillId="0" borderId="0" xfId="44" applyNumberFormat="1" applyFont="1" applyBorder="1" applyAlignment="1">
      <alignment horizontal="center"/>
    </xf>
    <xf numFmtId="7" fontId="11" fillId="0" borderId="15" xfId="44" applyNumberFormat="1" applyFont="1" applyBorder="1" applyAlignment="1">
      <alignment horizontal="center"/>
    </xf>
    <xf numFmtId="167" fontId="5" fillId="0" borderId="51" xfId="0" applyNumberFormat="1" applyFont="1" applyBorder="1" applyAlignment="1">
      <alignment horizontal="center"/>
    </xf>
    <xf numFmtId="167" fontId="5" fillId="0" borderId="22" xfId="0" applyNumberFormat="1" applyFont="1" applyBorder="1" applyAlignment="1">
      <alignment horizontal="center"/>
    </xf>
    <xf numFmtId="167" fontId="5" fillId="0" borderId="52" xfId="0" applyNumberFormat="1" applyFont="1" applyBorder="1" applyAlignment="1">
      <alignment horizontal="center"/>
    </xf>
    <xf numFmtId="167" fontId="5" fillId="36" borderId="19" xfId="0" applyNumberFormat="1" applyFont="1" applyFill="1" applyBorder="1" applyAlignment="1">
      <alignment horizontal="center"/>
    </xf>
    <xf numFmtId="167" fontId="5" fillId="36" borderId="26" xfId="0" applyNumberFormat="1" applyFont="1" applyFill="1" applyBorder="1" applyAlignment="1">
      <alignment horizontal="center"/>
    </xf>
    <xf numFmtId="167" fontId="5" fillId="36" borderId="24" xfId="0" applyNumberFormat="1" applyFont="1" applyFill="1" applyBorder="1" applyAlignment="1">
      <alignment horizontal="center"/>
    </xf>
    <xf numFmtId="167" fontId="5" fillId="36" borderId="1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167" fontId="19" fillId="0" borderId="11" xfId="0" applyNumberFormat="1" applyFont="1" applyFill="1" applyBorder="1" applyAlignment="1" applyProtection="1">
      <alignment horizontal="center" vertical="center" wrapText="1"/>
      <protection locked="0"/>
    </xf>
    <xf numFmtId="167" fontId="19" fillId="0" borderId="12" xfId="0" applyNumberFormat="1" applyFont="1" applyFill="1" applyBorder="1" applyAlignment="1" applyProtection="1">
      <alignment horizontal="center" vertical="center" wrapText="1"/>
      <protection locked="0"/>
    </xf>
    <xf numFmtId="167" fontId="19" fillId="0" borderId="17" xfId="0" applyNumberFormat="1" applyFont="1" applyFill="1" applyBorder="1" applyAlignment="1" applyProtection="1">
      <alignment horizontal="center" vertical="center" wrapText="1"/>
      <protection locked="0"/>
    </xf>
    <xf numFmtId="167" fontId="19" fillId="0" borderId="16" xfId="0" applyNumberFormat="1" applyFont="1" applyFill="1" applyBorder="1" applyAlignment="1" applyProtection="1">
      <alignment horizontal="center" vertical="center" wrapText="1"/>
      <protection locked="0"/>
    </xf>
    <xf numFmtId="167" fontId="19" fillId="0" borderId="0" xfId="0" applyNumberFormat="1" applyFont="1" applyFill="1" applyBorder="1" applyAlignment="1" applyProtection="1">
      <alignment horizontal="center" vertical="center" wrapText="1"/>
      <protection locked="0"/>
    </xf>
    <xf numFmtId="167" fontId="19" fillId="0" borderId="15" xfId="0" applyNumberFormat="1" applyFont="1" applyFill="1" applyBorder="1" applyAlignment="1" applyProtection="1">
      <alignment horizontal="center" vertical="center" wrapText="1"/>
      <protection locked="0"/>
    </xf>
    <xf numFmtId="0" fontId="22" fillId="0" borderId="16"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15"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4" fillId="0" borderId="11"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17" xfId="0" applyFont="1" applyFill="1" applyBorder="1" applyAlignment="1">
      <alignment horizontal="left" vertical="center" indent="1"/>
    </xf>
    <xf numFmtId="0" fontId="4" fillId="0" borderId="16"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15" xfId="0" applyFont="1" applyFill="1" applyBorder="1" applyAlignment="1">
      <alignment horizontal="left" vertical="center" indent="1"/>
    </xf>
    <xf numFmtId="0" fontId="4" fillId="34" borderId="16" xfId="0" applyFont="1" applyFill="1" applyBorder="1" applyAlignment="1">
      <alignment horizontal="center"/>
    </xf>
    <xf numFmtId="0" fontId="4" fillId="34" borderId="0" xfId="0" applyFont="1" applyFill="1" applyBorder="1" applyAlignment="1">
      <alignment horizontal="center"/>
    </xf>
    <xf numFmtId="0" fontId="4" fillId="34" borderId="15" xfId="0" applyFont="1" applyFill="1" applyBorder="1" applyAlignment="1">
      <alignment horizontal="center"/>
    </xf>
    <xf numFmtId="0" fontId="4" fillId="34" borderId="51" xfId="0" applyFont="1" applyFill="1" applyBorder="1" applyAlignment="1">
      <alignment horizontal="center"/>
    </xf>
    <xf numFmtId="0" fontId="4" fillId="34" borderId="22" xfId="0" applyFont="1" applyFill="1" applyBorder="1" applyAlignment="1">
      <alignment horizontal="center"/>
    </xf>
    <xf numFmtId="0" fontId="4" fillId="34" borderId="52" xfId="0" applyFont="1" applyFill="1" applyBorder="1" applyAlignment="1">
      <alignment horizontal="center"/>
    </xf>
    <xf numFmtId="0" fontId="5" fillId="0" borderId="21" xfId="0" applyFont="1" applyBorder="1" applyAlignment="1" applyProtection="1">
      <alignment horizontal="center"/>
      <protection locked="0"/>
    </xf>
    <xf numFmtId="167" fontId="11" fillId="0" borderId="12" xfId="0" applyNumberFormat="1" applyFont="1" applyFill="1" applyBorder="1" applyAlignment="1">
      <alignment horizontal="center"/>
    </xf>
    <xf numFmtId="167" fontId="11" fillId="0" borderId="17" xfId="0" applyNumberFormat="1" applyFont="1" applyFill="1" applyBorder="1" applyAlignment="1">
      <alignment horizontal="center"/>
    </xf>
    <xf numFmtId="167" fontId="11" fillId="0" borderId="11" xfId="0" applyNumberFormat="1" applyFont="1" applyFill="1" applyBorder="1" applyAlignment="1">
      <alignment horizontal="center"/>
    </xf>
    <xf numFmtId="3" fontId="4" fillId="0" borderId="11"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17" xfId="0" applyNumberFormat="1" applyFont="1" applyFill="1" applyBorder="1" applyAlignment="1">
      <alignment horizontal="center"/>
    </xf>
    <xf numFmtId="3" fontId="4" fillId="0" borderId="18" xfId="0" applyNumberFormat="1" applyFont="1" applyFill="1" applyBorder="1" applyAlignment="1">
      <alignment horizontal="center"/>
    </xf>
    <xf numFmtId="3" fontId="4" fillId="0" borderId="10" xfId="0" applyNumberFormat="1" applyFont="1" applyFill="1" applyBorder="1" applyAlignment="1">
      <alignment horizontal="center"/>
    </xf>
    <xf numFmtId="3" fontId="4" fillId="0" borderId="19" xfId="0" applyNumberFormat="1" applyFont="1" applyFill="1" applyBorder="1" applyAlignment="1">
      <alignment horizontal="center"/>
    </xf>
    <xf numFmtId="167" fontId="4" fillId="0" borderId="11" xfId="0" applyNumberFormat="1" applyFont="1" applyFill="1" applyBorder="1" applyAlignment="1">
      <alignment horizontal="center"/>
    </xf>
    <xf numFmtId="0" fontId="4" fillId="35" borderId="11" xfId="0" applyFont="1" applyFill="1" applyBorder="1" applyAlignment="1" applyProtection="1">
      <alignment horizontal="left" vertical="top"/>
      <protection locked="0"/>
    </xf>
    <xf numFmtId="0" fontId="4" fillId="35" borderId="12" xfId="0" applyFont="1" applyFill="1" applyBorder="1" applyAlignment="1" applyProtection="1">
      <alignment horizontal="left" vertical="top"/>
      <protection locked="0"/>
    </xf>
    <xf numFmtId="0" fontId="4" fillId="35" borderId="17" xfId="0" applyFont="1" applyFill="1" applyBorder="1" applyAlignment="1" applyProtection="1">
      <alignment horizontal="left" vertical="top"/>
      <protection locked="0"/>
    </xf>
    <xf numFmtId="0" fontId="4" fillId="35" borderId="16" xfId="0" applyFont="1" applyFill="1" applyBorder="1" applyAlignment="1" applyProtection="1">
      <alignment horizontal="left" vertical="top"/>
      <protection locked="0"/>
    </xf>
    <xf numFmtId="0" fontId="4" fillId="35" borderId="0" xfId="0" applyFont="1" applyFill="1" applyBorder="1" applyAlignment="1" applyProtection="1">
      <alignment horizontal="left" vertical="top"/>
      <protection locked="0"/>
    </xf>
    <xf numFmtId="0" fontId="4" fillId="35" borderId="15" xfId="0" applyFont="1" applyFill="1" applyBorder="1" applyAlignment="1" applyProtection="1">
      <alignment horizontal="left" vertical="top"/>
      <protection locked="0"/>
    </xf>
    <xf numFmtId="0" fontId="4" fillId="35" borderId="18" xfId="0" applyFont="1" applyFill="1" applyBorder="1" applyAlignment="1" applyProtection="1">
      <alignment horizontal="left" vertical="top"/>
      <protection locked="0"/>
    </xf>
    <xf numFmtId="0" fontId="4" fillId="35" borderId="10" xfId="0" applyFont="1" applyFill="1" applyBorder="1" applyAlignment="1" applyProtection="1">
      <alignment horizontal="left" vertical="top"/>
      <protection locked="0"/>
    </xf>
    <xf numFmtId="0" fontId="4" fillId="35" borderId="19" xfId="0" applyFont="1" applyFill="1" applyBorder="1" applyAlignment="1" applyProtection="1">
      <alignment horizontal="left" vertical="top"/>
      <protection locked="0"/>
    </xf>
    <xf numFmtId="0" fontId="5" fillId="36" borderId="13" xfId="0" applyFont="1" applyFill="1" applyBorder="1" applyAlignment="1">
      <alignment horizontal="center"/>
    </xf>
    <xf numFmtId="167" fontId="15" fillId="0" borderId="13" xfId="0" applyNumberFormat="1" applyFont="1" applyBorder="1" applyAlignment="1">
      <alignment horizontal="center"/>
    </xf>
    <xf numFmtId="7" fontId="15" fillId="0" borderId="23" xfId="0" applyNumberFormat="1" applyFont="1" applyFill="1" applyBorder="1" applyAlignment="1" applyProtection="1">
      <alignment horizontal="center"/>
      <protection locked="0"/>
    </xf>
    <xf numFmtId="7" fontId="15" fillId="0" borderId="14" xfId="0" applyNumberFormat="1" applyFont="1" applyFill="1" applyBorder="1" applyAlignment="1" applyProtection="1">
      <alignment horizontal="center"/>
      <protection locked="0"/>
    </xf>
    <xf numFmtId="7" fontId="15" fillId="0" borderId="24" xfId="0" applyNumberFormat="1" applyFont="1" applyFill="1" applyBorder="1" applyAlignment="1" applyProtection="1">
      <alignment horizontal="center"/>
      <protection locked="0"/>
    </xf>
    <xf numFmtId="8" fontId="15" fillId="0" borderId="13" xfId="0" applyNumberFormat="1" applyFont="1" applyBorder="1" applyAlignment="1">
      <alignment horizontal="center"/>
    </xf>
    <xf numFmtId="0" fontId="12" fillId="0" borderId="26" xfId="0" applyFont="1" applyBorder="1" applyAlignment="1">
      <alignment horizontal="center"/>
    </xf>
    <xf numFmtId="0" fontId="12" fillId="0" borderId="18" xfId="0" applyFont="1" applyBorder="1" applyAlignment="1">
      <alignment horizontal="center"/>
    </xf>
    <xf numFmtId="0" fontId="12" fillId="0" borderId="10" xfId="0" applyFont="1" applyBorder="1" applyAlignment="1">
      <alignment horizontal="center"/>
    </xf>
    <xf numFmtId="0" fontId="12" fillId="0" borderId="19" xfId="0" applyFont="1" applyBorder="1" applyAlignment="1">
      <alignment horizontal="center"/>
    </xf>
    <xf numFmtId="0" fontId="8" fillId="0" borderId="16" xfId="0" applyFont="1" applyFill="1" applyBorder="1" applyAlignment="1">
      <alignment horizontal="center" vertical="center"/>
    </xf>
    <xf numFmtId="0" fontId="15" fillId="0" borderId="13" xfId="0" applyFont="1" applyBorder="1" applyAlignment="1">
      <alignment horizontal="center"/>
    </xf>
    <xf numFmtId="7" fontId="15" fillId="0" borderId="23" xfId="0" applyNumberFormat="1" applyFont="1" applyBorder="1" applyAlignment="1">
      <alignment horizontal="center"/>
    </xf>
    <xf numFmtId="7" fontId="15" fillId="0" borderId="14" xfId="0" applyNumberFormat="1" applyFont="1" applyBorder="1" applyAlignment="1">
      <alignment horizontal="center"/>
    </xf>
    <xf numFmtId="7" fontId="15" fillId="0" borderId="24" xfId="0" applyNumberFormat="1" applyFont="1" applyBorder="1" applyAlignment="1">
      <alignment horizontal="center"/>
    </xf>
    <xf numFmtId="167" fontId="17" fillId="36" borderId="11" xfId="0" applyNumberFormat="1" applyFont="1" applyFill="1" applyBorder="1" applyAlignment="1">
      <alignment horizontal="center" vertical="center"/>
    </xf>
    <xf numFmtId="167" fontId="17" fillId="36" borderId="12" xfId="0" applyNumberFormat="1" applyFont="1" applyFill="1" applyBorder="1" applyAlignment="1">
      <alignment horizontal="center" vertical="center"/>
    </xf>
    <xf numFmtId="167" fontId="17" fillId="36" borderId="17" xfId="0" applyNumberFormat="1" applyFont="1" applyFill="1" applyBorder="1" applyAlignment="1">
      <alignment horizontal="center" vertical="center"/>
    </xf>
    <xf numFmtId="0" fontId="12" fillId="0" borderId="13"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7" xfId="0" applyFont="1" applyBorder="1" applyAlignment="1">
      <alignment horizontal="center"/>
    </xf>
    <xf numFmtId="0" fontId="13" fillId="0" borderId="12" xfId="0" applyFont="1" applyBorder="1" applyAlignment="1">
      <alignment/>
    </xf>
    <xf numFmtId="0" fontId="13" fillId="0" borderId="17" xfId="0" applyFont="1" applyBorder="1" applyAlignment="1">
      <alignment/>
    </xf>
    <xf numFmtId="7" fontId="15" fillId="0" borderId="13" xfId="0" applyNumberFormat="1" applyFont="1" applyBorder="1" applyAlignment="1">
      <alignment horizontal="center"/>
    </xf>
    <xf numFmtId="10" fontId="4" fillId="35" borderId="13" xfId="59" applyNumberFormat="1" applyFont="1" applyFill="1" applyBorder="1" applyAlignment="1" applyProtection="1">
      <alignment horizontal="center" vertical="center"/>
      <protection locked="0"/>
    </xf>
    <xf numFmtId="0" fontId="12" fillId="0" borderId="25" xfId="0" applyFont="1" applyBorder="1" applyAlignment="1">
      <alignment horizontal="center"/>
    </xf>
    <xf numFmtId="7" fontId="4" fillId="0" borderId="13" xfId="0" applyNumberFormat="1" applyFont="1" applyBorder="1" applyAlignment="1">
      <alignment horizontal="center"/>
    </xf>
    <xf numFmtId="10" fontId="4" fillId="35" borderId="13" xfId="59" applyNumberFormat="1" applyFont="1" applyFill="1" applyBorder="1" applyAlignment="1" applyProtection="1">
      <alignment horizontal="center"/>
      <protection locked="0"/>
    </xf>
    <xf numFmtId="7" fontId="4" fillId="0" borderId="13" xfId="0" applyNumberFormat="1" applyFont="1" applyFill="1" applyBorder="1" applyAlignment="1" applyProtection="1">
      <alignment horizontal="center"/>
      <protection locked="0"/>
    </xf>
    <xf numFmtId="0" fontId="5" fillId="0" borderId="25" xfId="0" applyFont="1" applyBorder="1" applyAlignment="1">
      <alignment/>
    </xf>
    <xf numFmtId="8" fontId="4" fillId="0" borderId="23" xfId="0" applyNumberFormat="1" applyFont="1" applyBorder="1" applyAlignment="1">
      <alignment horizontal="center"/>
    </xf>
    <xf numFmtId="8" fontId="4" fillId="0" borderId="14" xfId="0" applyNumberFormat="1" applyFont="1" applyBorder="1" applyAlignment="1">
      <alignment horizontal="center"/>
    </xf>
    <xf numFmtId="8" fontId="4" fillId="0" borderId="24" xfId="0" applyNumberFormat="1" applyFont="1" applyBorder="1" applyAlignment="1">
      <alignment horizontal="center"/>
    </xf>
    <xf numFmtId="0" fontId="4" fillId="0" borderId="26" xfId="0" applyFont="1" applyBorder="1" applyAlignment="1">
      <alignment horizontal="center"/>
    </xf>
    <xf numFmtId="7" fontId="4" fillId="0" borderId="23" xfId="0" applyNumberFormat="1" applyFont="1" applyBorder="1" applyAlignment="1">
      <alignment horizontal="center"/>
    </xf>
    <xf numFmtId="7" fontId="4" fillId="0" borderId="14" xfId="0" applyNumberFormat="1" applyFont="1" applyBorder="1" applyAlignment="1">
      <alignment horizontal="center"/>
    </xf>
    <xf numFmtId="7" fontId="4" fillId="0" borderId="24" xfId="0" applyNumberFormat="1" applyFont="1" applyBorder="1" applyAlignment="1">
      <alignment horizontal="center"/>
    </xf>
    <xf numFmtId="8" fontId="4" fillId="0" borderId="13" xfId="0" applyNumberFormat="1" applyFont="1" applyBorder="1" applyAlignment="1">
      <alignment horizontal="center"/>
    </xf>
    <xf numFmtId="167" fontId="16" fillId="36" borderId="11" xfId="0" applyNumberFormat="1" applyFont="1" applyFill="1" applyBorder="1" applyAlignment="1">
      <alignment horizontal="center"/>
    </xf>
    <xf numFmtId="167" fontId="16" fillId="36" borderId="12" xfId="0" applyNumberFormat="1" applyFont="1" applyFill="1" applyBorder="1" applyAlignment="1">
      <alignment horizontal="center"/>
    </xf>
    <xf numFmtId="167" fontId="16" fillId="36" borderId="17" xfId="0" applyNumberFormat="1" applyFont="1" applyFill="1" applyBorder="1" applyAlignment="1">
      <alignment horizontal="center"/>
    </xf>
    <xf numFmtId="167" fontId="5" fillId="36" borderId="18" xfId="0" applyNumberFormat="1" applyFont="1" applyFill="1" applyBorder="1" applyAlignment="1">
      <alignment horizontal="center"/>
    </xf>
    <xf numFmtId="167" fontId="5" fillId="36" borderId="10" xfId="0" applyNumberFormat="1" applyFont="1" applyFill="1" applyBorder="1" applyAlignment="1">
      <alignment horizontal="center"/>
    </xf>
    <xf numFmtId="167" fontId="4" fillId="0" borderId="12" xfId="0" applyNumberFormat="1" applyFont="1" applyFill="1" applyBorder="1" applyAlignment="1">
      <alignment horizontal="center"/>
    </xf>
    <xf numFmtId="167" fontId="4" fillId="0" borderId="17" xfId="0" applyNumberFormat="1" applyFont="1" applyFill="1" applyBorder="1" applyAlignment="1">
      <alignment horizontal="center"/>
    </xf>
    <xf numFmtId="167" fontId="4" fillId="0" borderId="16" xfId="0" applyNumberFormat="1" applyFont="1" applyFill="1" applyBorder="1" applyAlignment="1">
      <alignment horizontal="center"/>
    </xf>
    <xf numFmtId="167" fontId="4" fillId="0" borderId="0" xfId="0" applyNumberFormat="1" applyFont="1" applyFill="1" applyBorder="1" applyAlignment="1">
      <alignment horizontal="center"/>
    </xf>
    <xf numFmtId="167" fontId="4" fillId="0" borderId="15" xfId="0" applyNumberFormat="1" applyFont="1" applyFill="1" applyBorder="1" applyAlignment="1">
      <alignment horizontal="center"/>
    </xf>
    <xf numFmtId="167" fontId="4" fillId="35" borderId="11" xfId="0" applyNumberFormat="1" applyFont="1" applyFill="1" applyBorder="1" applyAlignment="1">
      <alignment horizontal="center" vertical="center"/>
    </xf>
    <xf numFmtId="0" fontId="4" fillId="35" borderId="12"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9" xfId="0" applyFont="1" applyFill="1" applyBorder="1" applyAlignment="1">
      <alignment horizontal="center" vertical="center"/>
    </xf>
    <xf numFmtId="0" fontId="19" fillId="0" borderId="0" xfId="0" applyFont="1" applyAlignment="1">
      <alignment horizontal="center"/>
    </xf>
    <xf numFmtId="0" fontId="11" fillId="33" borderId="16" xfId="0" applyFont="1" applyFill="1" applyBorder="1" applyAlignment="1">
      <alignment horizontal="center" vertical="center"/>
    </xf>
    <xf numFmtId="167" fontId="17" fillId="36" borderId="11" xfId="0" applyNumberFormat="1" applyFont="1" applyFill="1" applyBorder="1" applyAlignment="1">
      <alignment horizontal="center"/>
    </xf>
    <xf numFmtId="167" fontId="17" fillId="36" borderId="12" xfId="0" applyNumberFormat="1" applyFont="1" applyFill="1" applyBorder="1" applyAlignment="1">
      <alignment horizontal="center"/>
    </xf>
    <xf numFmtId="167" fontId="17" fillId="36" borderId="17" xfId="0" applyNumberFormat="1" applyFont="1" applyFill="1" applyBorder="1" applyAlignment="1">
      <alignment horizontal="center"/>
    </xf>
    <xf numFmtId="7" fontId="4" fillId="0" borderId="23" xfId="0" applyNumberFormat="1" applyFont="1" applyFill="1" applyBorder="1" applyAlignment="1" applyProtection="1">
      <alignment horizontal="center"/>
      <protection locked="0"/>
    </xf>
    <xf numFmtId="7" fontId="4" fillId="0" borderId="14" xfId="0" applyNumberFormat="1" applyFont="1" applyFill="1" applyBorder="1" applyAlignment="1" applyProtection="1">
      <alignment horizontal="center"/>
      <protection locked="0"/>
    </xf>
    <xf numFmtId="7" fontId="4" fillId="0" borderId="24" xfId="0" applyNumberFormat="1" applyFont="1" applyFill="1" applyBorder="1" applyAlignment="1" applyProtection="1">
      <alignment horizontal="center"/>
      <protection locked="0"/>
    </xf>
    <xf numFmtId="167" fontId="4" fillId="35" borderId="53" xfId="0" applyNumberFormat="1" applyFont="1" applyFill="1" applyBorder="1" applyAlignment="1" applyProtection="1">
      <alignment horizontal="center" vertical="center"/>
      <protection locked="0"/>
    </xf>
    <xf numFmtId="167" fontId="4" fillId="35" borderId="21" xfId="0" applyNumberFormat="1" applyFont="1" applyFill="1" applyBorder="1" applyAlignment="1" applyProtection="1">
      <alignment horizontal="center" vertical="center"/>
      <protection locked="0"/>
    </xf>
    <xf numFmtId="167" fontId="4" fillId="35" borderId="54" xfId="0" applyNumberFormat="1" applyFont="1" applyFill="1" applyBorder="1" applyAlignment="1" applyProtection="1">
      <alignment horizontal="center" vertical="center"/>
      <protection locked="0"/>
    </xf>
    <xf numFmtId="167" fontId="4" fillId="0" borderId="16"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167" fontId="4" fillId="0" borderId="15" xfId="0" applyNumberFormat="1" applyFont="1" applyFill="1" applyBorder="1" applyAlignment="1">
      <alignment horizontal="center" vertical="center"/>
    </xf>
    <xf numFmtId="167" fontId="4" fillId="0" borderId="53" xfId="0" applyNumberFormat="1" applyFont="1" applyFill="1" applyBorder="1" applyAlignment="1">
      <alignment horizontal="center" vertical="center"/>
    </xf>
    <xf numFmtId="167" fontId="4" fillId="0" borderId="21" xfId="0" applyNumberFormat="1" applyFont="1" applyFill="1" applyBorder="1" applyAlignment="1">
      <alignment horizontal="center" vertical="center"/>
    </xf>
    <xf numFmtId="167" fontId="4" fillId="0" borderId="54" xfId="0" applyNumberFormat="1" applyFont="1" applyFill="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4" xfId="0" applyFont="1" applyBorder="1" applyAlignment="1">
      <alignment horizontal="center" vertical="center"/>
    </xf>
    <xf numFmtId="0" fontId="4" fillId="0" borderId="13" xfId="0" applyFont="1" applyBorder="1" applyAlignment="1">
      <alignment horizontal="left" wrapText="1" indent="1"/>
    </xf>
    <xf numFmtId="167" fontId="4" fillId="0" borderId="13" xfId="0" applyNumberFormat="1" applyFont="1" applyFill="1" applyBorder="1" applyAlignment="1">
      <alignment horizontal="center"/>
    </xf>
    <xf numFmtId="0" fontId="4" fillId="0" borderId="13" xfId="0" applyFont="1" applyBorder="1" applyAlignment="1">
      <alignment horizontal="center" wrapText="1"/>
    </xf>
    <xf numFmtId="0" fontId="4" fillId="0" borderId="13" xfId="0" applyFont="1" applyBorder="1" applyAlignment="1">
      <alignment horizontal="left" indent="3"/>
    </xf>
    <xf numFmtId="0" fontId="4" fillId="0" borderId="13" xfId="0" applyFont="1" applyBorder="1" applyAlignment="1">
      <alignment horizontal="left" indent="1"/>
    </xf>
    <xf numFmtId="10" fontId="11" fillId="0" borderId="11" xfId="0" applyNumberFormat="1" applyFont="1" applyBorder="1" applyAlignment="1">
      <alignment horizontal="center"/>
    </xf>
    <xf numFmtId="10" fontId="11" fillId="0" borderId="12" xfId="0" applyNumberFormat="1" applyFont="1" applyBorder="1" applyAlignment="1">
      <alignment horizontal="center"/>
    </xf>
    <xf numFmtId="10" fontId="11" fillId="0" borderId="17" xfId="0" applyNumberFormat="1" applyFont="1" applyBorder="1" applyAlignment="1">
      <alignment horizontal="center"/>
    </xf>
    <xf numFmtId="10" fontId="4" fillId="0" borderId="18" xfId="0" applyNumberFormat="1" applyFont="1" applyBorder="1" applyAlignment="1">
      <alignment horizontal="center"/>
    </xf>
    <xf numFmtId="10" fontId="4" fillId="0" borderId="10" xfId="0" applyNumberFormat="1" applyFont="1" applyBorder="1" applyAlignment="1">
      <alignment horizontal="center"/>
    </xf>
    <xf numFmtId="10" fontId="4" fillId="0" borderId="19" xfId="0" applyNumberFormat="1" applyFont="1" applyBorder="1" applyAlignment="1">
      <alignment horizontal="center"/>
    </xf>
    <xf numFmtId="0" fontId="0" fillId="35" borderId="18" xfId="0" applyFill="1" applyBorder="1" applyAlignment="1" applyProtection="1">
      <alignment/>
      <protection locked="0"/>
    </xf>
    <xf numFmtId="0" fontId="0" fillId="35" borderId="10" xfId="0" applyFill="1" applyBorder="1" applyAlignment="1" applyProtection="1">
      <alignment/>
      <protection locked="0"/>
    </xf>
    <xf numFmtId="0" fontId="0" fillId="35" borderId="19" xfId="0" applyFill="1" applyBorder="1" applyAlignment="1" applyProtection="1">
      <alignment/>
      <protection locked="0"/>
    </xf>
    <xf numFmtId="0" fontId="0" fillId="35" borderId="12"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0" fillId="35" borderId="18" xfId="0" applyFill="1" applyBorder="1" applyAlignment="1" applyProtection="1">
      <alignment vertical="center"/>
      <protection locked="0"/>
    </xf>
    <xf numFmtId="0" fontId="0" fillId="35" borderId="10" xfId="0" applyFill="1" applyBorder="1" applyAlignment="1" applyProtection="1">
      <alignment vertical="center"/>
      <protection locked="0"/>
    </xf>
    <xf numFmtId="0" fontId="0" fillId="35" borderId="19" xfId="0" applyFill="1" applyBorder="1" applyAlignment="1" applyProtection="1">
      <alignment vertical="center"/>
      <protection locked="0"/>
    </xf>
    <xf numFmtId="0" fontId="0" fillId="0" borderId="22" xfId="0"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P49"/>
  <sheetViews>
    <sheetView tabSelected="1" zoomScalePageLayoutView="0" workbookViewId="0" topLeftCell="A1">
      <selection activeCell="V46" sqref="V46"/>
    </sheetView>
  </sheetViews>
  <sheetFormatPr defaultColWidth="9.140625" defaultRowHeight="12.75"/>
  <cols>
    <col min="1" max="77" width="2.00390625" style="1" customWidth="1"/>
    <col min="78" max="16384" width="9.140625" style="1" customWidth="1"/>
  </cols>
  <sheetData>
    <row r="1" spans="1:44" ht="19.5" thickBot="1">
      <c r="A1" s="147" t="s">
        <v>59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row>
    <row r="2" ht="13.5" thickTop="1"/>
    <row r="4" spans="1:26" ht="12.75">
      <c r="A4" s="2" t="s">
        <v>171</v>
      </c>
      <c r="E4" s="5"/>
      <c r="F4" s="4"/>
      <c r="M4" s="146"/>
      <c r="N4" s="146"/>
      <c r="O4" s="146"/>
      <c r="P4" s="146"/>
      <c r="Q4" s="146"/>
      <c r="R4" s="146"/>
      <c r="S4" s="146"/>
      <c r="T4" s="146"/>
      <c r="U4" s="146"/>
      <c r="V4" s="146"/>
      <c r="W4" s="146"/>
      <c r="X4" s="146"/>
      <c r="Y4" s="146"/>
      <c r="Z4" s="146"/>
    </row>
    <row r="5" spans="1:26" ht="12.75">
      <c r="A5" s="2" t="s">
        <v>60</v>
      </c>
      <c r="E5" s="5"/>
      <c r="F5" s="4"/>
      <c r="M5" s="161"/>
      <c r="N5" s="161"/>
      <c r="O5" s="161"/>
      <c r="P5" s="161"/>
      <c r="Q5" s="161"/>
      <c r="R5" s="161"/>
      <c r="S5" s="161"/>
      <c r="T5" s="161"/>
      <c r="U5" s="161"/>
      <c r="V5" s="161"/>
      <c r="W5" s="161"/>
      <c r="X5" s="161"/>
      <c r="Y5" s="161"/>
      <c r="Z5" s="161"/>
    </row>
    <row r="6" spans="1:26" ht="12.75">
      <c r="A6" s="2" t="s">
        <v>61</v>
      </c>
      <c r="E6" s="5"/>
      <c r="F6" s="4"/>
      <c r="M6" s="161"/>
      <c r="N6" s="161"/>
      <c r="O6" s="161"/>
      <c r="P6" s="161"/>
      <c r="Q6" s="161"/>
      <c r="R6" s="161"/>
      <c r="S6" s="161"/>
      <c r="T6" s="161"/>
      <c r="U6" s="161"/>
      <c r="V6" s="161"/>
      <c r="W6" s="161"/>
      <c r="X6" s="161"/>
      <c r="Y6" s="161"/>
      <c r="Z6" s="161"/>
    </row>
    <row r="7" spans="4:7" ht="12.75">
      <c r="D7" s="4"/>
      <c r="E7" s="4"/>
      <c r="F7" s="4"/>
      <c r="G7" s="4"/>
    </row>
    <row r="8" spans="1:26" ht="12.75">
      <c r="A8" s="2" t="s">
        <v>136</v>
      </c>
      <c r="D8" s="4"/>
      <c r="M8" s="146"/>
      <c r="N8" s="146"/>
      <c r="O8" s="146"/>
      <c r="P8" s="146"/>
      <c r="Q8" s="146"/>
      <c r="R8" s="146"/>
      <c r="S8" s="146"/>
      <c r="T8" s="146"/>
      <c r="U8" s="146"/>
      <c r="V8" s="146"/>
      <c r="W8" s="146"/>
      <c r="X8" s="146"/>
      <c r="Y8" s="146"/>
      <c r="Z8" s="146"/>
    </row>
    <row r="9" spans="1:26" ht="12.75">
      <c r="A9" s="2" t="s">
        <v>137</v>
      </c>
      <c r="D9" s="4"/>
      <c r="M9" s="161"/>
      <c r="N9" s="161"/>
      <c r="O9" s="161"/>
      <c r="P9" s="161"/>
      <c r="Q9" s="161"/>
      <c r="R9" s="161"/>
      <c r="S9" s="161"/>
      <c r="T9" s="161"/>
      <c r="U9" s="161"/>
      <c r="V9" s="161"/>
      <c r="W9" s="161"/>
      <c r="X9" s="161"/>
      <c r="Y9" s="161"/>
      <c r="Z9" s="161"/>
    </row>
    <row r="11" spans="1:60" ht="12.75">
      <c r="A11" s="15" t="s">
        <v>301</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row>
    <row r="12" spans="1:63" ht="12.75">
      <c r="A12" s="6"/>
      <c r="B12" s="6"/>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Z12" s="15"/>
      <c r="BA12" s="15"/>
      <c r="BB12" s="15"/>
      <c r="BC12" s="15"/>
      <c r="BD12" s="15"/>
      <c r="BE12" s="15"/>
      <c r="BF12" s="15"/>
      <c r="BG12" s="15"/>
      <c r="BH12" s="15"/>
      <c r="BI12" s="15"/>
      <c r="BJ12" s="15"/>
      <c r="BK12" s="15"/>
    </row>
    <row r="13" spans="1:59" ht="12.75">
      <c r="A13" s="6"/>
      <c r="B13" s="6"/>
      <c r="D13" s="146"/>
      <c r="E13" s="146"/>
      <c r="F13" s="1" t="s">
        <v>302</v>
      </c>
      <c r="Z13" s="146"/>
      <c r="AA13" s="146"/>
      <c r="AB13" s="1" t="s">
        <v>303</v>
      </c>
      <c r="AE13" s="6"/>
      <c r="AG13" s="15"/>
      <c r="AH13" s="15"/>
      <c r="BD13" s="6"/>
      <c r="BF13" s="15"/>
      <c r="BG13" s="15"/>
    </row>
    <row r="14" spans="1:59" ht="6" customHeight="1">
      <c r="A14" s="6"/>
      <c r="B14" s="6"/>
      <c r="D14" s="8"/>
      <c r="E14" s="8"/>
      <c r="AE14" s="6"/>
      <c r="AG14" s="15"/>
      <c r="AH14" s="15"/>
      <c r="BD14" s="6"/>
      <c r="BF14" s="15"/>
      <c r="BG14" s="15"/>
    </row>
    <row r="15" spans="1:94" ht="12.75">
      <c r="A15" s="6"/>
      <c r="B15" s="6"/>
      <c r="D15" s="146"/>
      <c r="E15" s="146"/>
      <c r="F15" s="1" t="s">
        <v>305</v>
      </c>
      <c r="Z15" s="146"/>
      <c r="AA15" s="146"/>
      <c r="AB15" s="1" t="s">
        <v>306</v>
      </c>
      <c r="AD15" s="15"/>
      <c r="AE15" s="6"/>
      <c r="AG15" s="15"/>
      <c r="AH15" s="15"/>
      <c r="AT15" s="37"/>
      <c r="AU15" s="38"/>
      <c r="AV15" s="39"/>
      <c r="AW15" s="39"/>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9"/>
      <c r="BW15" s="39"/>
      <c r="BX15" s="38"/>
      <c r="BY15" s="38"/>
      <c r="BZ15" s="38"/>
      <c r="CA15" s="38"/>
      <c r="CB15" s="38"/>
      <c r="CC15" s="38"/>
      <c r="CD15" s="38"/>
      <c r="CE15" s="38"/>
      <c r="CF15" s="38"/>
      <c r="CG15" s="38"/>
      <c r="CH15" s="38"/>
      <c r="CI15" s="38"/>
      <c r="CJ15" s="38"/>
      <c r="CK15" s="38"/>
      <c r="CL15" s="38"/>
      <c r="CM15" s="38"/>
      <c r="CN15" s="38"/>
      <c r="CO15" s="38"/>
      <c r="CP15" s="38"/>
    </row>
    <row r="16" spans="1:94" ht="6" customHeight="1">
      <c r="A16" s="6"/>
      <c r="B16" s="6"/>
      <c r="D16" s="8"/>
      <c r="E16" s="8"/>
      <c r="AD16" s="15"/>
      <c r="AE16" s="6"/>
      <c r="AG16" s="15"/>
      <c r="AH16" s="15"/>
      <c r="AT16" s="37"/>
      <c r="AU16" s="38"/>
      <c r="AV16" s="39"/>
      <c r="AW16" s="39"/>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9"/>
      <c r="BW16" s="39"/>
      <c r="BX16" s="38"/>
      <c r="BY16" s="38"/>
      <c r="BZ16" s="38"/>
      <c r="CA16" s="38"/>
      <c r="CB16" s="38"/>
      <c r="CC16" s="38"/>
      <c r="CD16" s="38"/>
      <c r="CE16" s="38"/>
      <c r="CF16" s="38"/>
      <c r="CG16" s="38"/>
      <c r="CH16" s="38"/>
      <c r="CI16" s="38"/>
      <c r="CJ16" s="38"/>
      <c r="CK16" s="38"/>
      <c r="CL16" s="38"/>
      <c r="CM16" s="38"/>
      <c r="CN16" s="38"/>
      <c r="CO16" s="38"/>
      <c r="CP16" s="38"/>
    </row>
    <row r="17" spans="1:94" ht="12.75">
      <c r="A17" s="6"/>
      <c r="B17" s="6"/>
      <c r="D17" s="146"/>
      <c r="E17" s="146"/>
      <c r="F17" s="1" t="s">
        <v>307</v>
      </c>
      <c r="Z17" s="146"/>
      <c r="AA17" s="146"/>
      <c r="AB17" s="1" t="s">
        <v>308</v>
      </c>
      <c r="AD17" s="15"/>
      <c r="AE17" s="6"/>
      <c r="AG17" s="15"/>
      <c r="AH17" s="15"/>
      <c r="AS17" s="38"/>
      <c r="AT17" s="37"/>
      <c r="AU17" s="38"/>
      <c r="AV17" s="39"/>
      <c r="AW17" s="39"/>
      <c r="AX17" s="38"/>
      <c r="AY17" s="38"/>
      <c r="AZ17" s="38"/>
      <c r="BA17" s="38"/>
      <c r="BB17" s="38"/>
      <c r="BC17" s="38"/>
      <c r="BD17" s="38"/>
      <c r="BE17" s="38"/>
      <c r="BF17" s="38"/>
      <c r="BG17" s="38"/>
      <c r="BH17" s="38"/>
      <c r="BI17" s="38"/>
      <c r="BJ17" s="38"/>
      <c r="BK17" s="38"/>
      <c r="BL17" s="38"/>
      <c r="BM17" s="38"/>
      <c r="BN17" s="38"/>
      <c r="BO17" s="38"/>
      <c r="BP17" s="38"/>
      <c r="BQ17" s="38"/>
      <c r="BR17" s="38"/>
      <c r="BT17" s="38"/>
      <c r="BU17" s="38"/>
      <c r="BV17" s="39"/>
      <c r="BW17" s="39"/>
      <c r="BX17" s="38"/>
      <c r="BY17" s="38"/>
      <c r="BZ17" s="38"/>
      <c r="CA17" s="38"/>
      <c r="CB17" s="38"/>
      <c r="CC17" s="38"/>
      <c r="CD17" s="38"/>
      <c r="CE17" s="38"/>
      <c r="CF17" s="38"/>
      <c r="CG17" s="38"/>
      <c r="CH17" s="38"/>
      <c r="CI17" s="38"/>
      <c r="CJ17" s="38"/>
      <c r="CK17" s="38"/>
      <c r="CL17" s="38"/>
      <c r="CM17" s="38"/>
      <c r="CN17" s="38"/>
      <c r="CO17" s="38"/>
      <c r="CP17" s="38"/>
    </row>
    <row r="18" spans="1:94" ht="5.25" customHeight="1">
      <c r="A18" s="6"/>
      <c r="B18" s="6"/>
      <c r="D18" s="8"/>
      <c r="E18" s="8"/>
      <c r="AD18" s="15"/>
      <c r="AE18" s="6"/>
      <c r="AG18" s="15"/>
      <c r="AH18" s="15"/>
      <c r="AS18" s="38"/>
      <c r="AT18" s="37"/>
      <c r="AU18" s="38"/>
      <c r="AV18" s="39"/>
      <c r="AW18" s="39"/>
      <c r="AX18" s="38"/>
      <c r="AY18" s="38"/>
      <c r="AZ18" s="38"/>
      <c r="BA18" s="38"/>
      <c r="BB18" s="38"/>
      <c r="BC18" s="38"/>
      <c r="BD18" s="38"/>
      <c r="BE18" s="38"/>
      <c r="BF18" s="38"/>
      <c r="BG18" s="38"/>
      <c r="BH18" s="38"/>
      <c r="BI18" s="38"/>
      <c r="BJ18" s="38"/>
      <c r="BK18" s="38"/>
      <c r="BL18" s="38"/>
      <c r="BM18" s="38"/>
      <c r="BN18" s="38"/>
      <c r="BO18" s="38"/>
      <c r="BP18" s="38"/>
      <c r="BQ18" s="38"/>
      <c r="BR18" s="38"/>
      <c r="BT18" s="38"/>
      <c r="BU18" s="38"/>
      <c r="BV18" s="39"/>
      <c r="BW18" s="39"/>
      <c r="BX18" s="38"/>
      <c r="BY18" s="38"/>
      <c r="BZ18" s="38"/>
      <c r="CA18" s="38"/>
      <c r="CB18" s="38"/>
      <c r="CC18" s="38"/>
      <c r="CD18" s="38"/>
      <c r="CE18" s="38"/>
      <c r="CF18" s="38"/>
      <c r="CG18" s="38"/>
      <c r="CH18" s="38"/>
      <c r="CI18" s="38"/>
      <c r="CJ18" s="38"/>
      <c r="CK18" s="38"/>
      <c r="CL18" s="38"/>
      <c r="CM18" s="38"/>
      <c r="CN18" s="38"/>
      <c r="CO18" s="38"/>
      <c r="CP18" s="38"/>
    </row>
    <row r="19" spans="4:94" ht="12.75">
      <c r="D19" s="146"/>
      <c r="E19" s="146"/>
      <c r="F19" s="1" t="s">
        <v>304</v>
      </c>
      <c r="Z19" s="146"/>
      <c r="AA19" s="146"/>
      <c r="AB19" s="38" t="s">
        <v>89</v>
      </c>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row>
    <row r="20" spans="28:94" ht="12.75">
      <c r="AB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row>
    <row r="21" spans="2:37" ht="14.25" customHeight="1">
      <c r="B21" s="1" t="s">
        <v>314</v>
      </c>
      <c r="R21" s="146"/>
      <c r="S21" s="146"/>
      <c r="T21" s="5" t="s">
        <v>315</v>
      </c>
      <c r="U21" s="5"/>
      <c r="V21" s="5"/>
      <c r="W21" s="5"/>
      <c r="X21" s="5"/>
      <c r="Y21" s="5"/>
      <c r="Z21" s="146"/>
      <c r="AA21" s="146"/>
      <c r="AB21" s="5" t="s">
        <v>316</v>
      </c>
      <c r="AC21" s="5"/>
      <c r="AD21" s="5"/>
      <c r="AE21" s="5"/>
      <c r="AF21" s="5"/>
      <c r="AG21" s="5"/>
      <c r="AH21" s="5"/>
      <c r="AI21" s="5"/>
      <c r="AJ21" s="5"/>
      <c r="AK21" s="5"/>
    </row>
    <row r="22" spans="18:37" ht="14.25" customHeight="1">
      <c r="R22" s="5"/>
      <c r="S22" s="5"/>
      <c r="T22" s="5"/>
      <c r="U22" s="5"/>
      <c r="V22" s="5"/>
      <c r="W22" s="5"/>
      <c r="X22" s="5"/>
      <c r="Y22" s="5"/>
      <c r="Z22" s="5"/>
      <c r="AA22" s="5"/>
      <c r="AB22" s="5"/>
      <c r="AC22" s="5"/>
      <c r="AD22" s="5"/>
      <c r="AE22" s="5"/>
      <c r="AF22" s="5"/>
      <c r="AG22" s="5"/>
      <c r="AH22" s="5"/>
      <c r="AI22" s="5"/>
      <c r="AJ22" s="5"/>
      <c r="AK22" s="5"/>
    </row>
    <row r="23" spans="2:37" ht="14.25" customHeight="1">
      <c r="B23" s="1" t="s">
        <v>34</v>
      </c>
      <c r="R23" s="5"/>
      <c r="S23" s="5"/>
      <c r="T23" s="5"/>
      <c r="U23" s="5"/>
      <c r="V23" s="5"/>
      <c r="W23" s="146"/>
      <c r="X23" s="146"/>
      <c r="Y23" s="5" t="s">
        <v>310</v>
      </c>
      <c r="Z23" s="5"/>
      <c r="AA23" s="5"/>
      <c r="AB23" s="5"/>
      <c r="AC23" s="5"/>
      <c r="AD23" s="5"/>
      <c r="AE23" s="5"/>
      <c r="AF23" s="5"/>
      <c r="AG23" s="5"/>
      <c r="AI23" s="146"/>
      <c r="AJ23" s="146"/>
      <c r="AK23" s="5" t="s">
        <v>311</v>
      </c>
    </row>
    <row r="24" spans="18:37" ht="12.75">
      <c r="R24" s="5"/>
      <c r="S24" s="5"/>
      <c r="T24" s="5"/>
      <c r="U24" s="5"/>
      <c r="V24" s="5"/>
      <c r="W24" s="5"/>
      <c r="X24" s="5"/>
      <c r="Y24" s="5"/>
      <c r="Z24" s="5"/>
      <c r="AA24" s="5"/>
      <c r="AB24" s="5"/>
      <c r="AC24" s="5"/>
      <c r="AD24" s="5"/>
      <c r="AE24" s="5"/>
      <c r="AF24" s="5"/>
      <c r="AG24" s="5"/>
      <c r="AH24" s="5"/>
      <c r="AI24" s="5"/>
      <c r="AJ24" s="5"/>
      <c r="AK24" s="5"/>
    </row>
    <row r="25" spans="2:37" ht="15" customHeight="1">
      <c r="B25" s="1" t="s">
        <v>334</v>
      </c>
      <c r="R25" s="5"/>
      <c r="S25" s="5"/>
      <c r="T25" s="5"/>
      <c r="V25" s="5"/>
      <c r="W25" s="146"/>
      <c r="X25" s="146"/>
      <c r="Y25" s="5" t="s">
        <v>330</v>
      </c>
      <c r="Z25" s="5"/>
      <c r="AA25" s="5"/>
      <c r="AB25" s="5"/>
      <c r="AD25" s="5"/>
      <c r="AE25" s="5"/>
      <c r="AG25" s="5"/>
      <c r="AH25" s="5"/>
      <c r="AI25" s="146"/>
      <c r="AJ25" s="146"/>
      <c r="AK25" s="5" t="s">
        <v>331</v>
      </c>
    </row>
    <row r="26" spans="28:94" ht="12.75">
      <c r="AB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row>
    <row r="27" spans="1:70" ht="12.75">
      <c r="A27" s="15" t="s">
        <v>309</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row>
    <row r="29" spans="3:44" ht="12.75">
      <c r="C29" s="160"/>
      <c r="D29" s="160"/>
      <c r="E29" s="160"/>
      <c r="F29" s="160"/>
      <c r="G29" s="160"/>
      <c r="H29" s="160"/>
      <c r="I29" s="160"/>
      <c r="J29" s="160"/>
      <c r="K29" s="160"/>
      <c r="L29" s="160" t="s">
        <v>310</v>
      </c>
      <c r="M29" s="160"/>
      <c r="N29" s="160"/>
      <c r="O29" s="160"/>
      <c r="P29" s="160"/>
      <c r="Q29" s="160"/>
      <c r="R29" s="160"/>
      <c r="S29" s="160"/>
      <c r="T29" s="160" t="s">
        <v>311</v>
      </c>
      <c r="U29" s="160"/>
      <c r="V29" s="160"/>
      <c r="W29" s="160"/>
      <c r="X29" s="160"/>
      <c r="Y29" s="160"/>
      <c r="Z29" s="160"/>
      <c r="AA29" s="160" t="s">
        <v>312</v>
      </c>
      <c r="AB29" s="160"/>
      <c r="AC29" s="160"/>
      <c r="AD29" s="160"/>
      <c r="AE29" s="160"/>
      <c r="AF29" s="160"/>
      <c r="AG29" s="160"/>
      <c r="AH29" s="160"/>
      <c r="AI29" s="160" t="s">
        <v>23</v>
      </c>
      <c r="AJ29" s="160"/>
      <c r="AK29" s="160"/>
      <c r="AL29" s="160"/>
      <c r="AM29" s="160"/>
      <c r="AN29" s="148" t="s">
        <v>319</v>
      </c>
      <c r="AO29" s="149"/>
      <c r="AP29" s="149"/>
      <c r="AQ29" s="149"/>
      <c r="AR29" s="150"/>
    </row>
    <row r="30" spans="3:44" ht="12.75">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51"/>
      <c r="AO30" s="152"/>
      <c r="AP30" s="152"/>
      <c r="AQ30" s="152"/>
      <c r="AR30" s="153"/>
    </row>
    <row r="31" spans="3:44" ht="12.75">
      <c r="C31" s="157" t="s">
        <v>335</v>
      </c>
      <c r="D31" s="157"/>
      <c r="E31" s="157"/>
      <c r="F31" s="157"/>
      <c r="G31" s="157"/>
      <c r="H31" s="157"/>
      <c r="I31" s="157"/>
      <c r="J31" s="157"/>
      <c r="K31" s="157"/>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7">
        <f>SUM(L31:AH32)</f>
        <v>0</v>
      </c>
      <c r="AJ31" s="157"/>
      <c r="AK31" s="157"/>
      <c r="AL31" s="157"/>
      <c r="AM31" s="157"/>
      <c r="AN31" s="154" t="e">
        <f>AI31/$AI$37</f>
        <v>#DIV/0!</v>
      </c>
      <c r="AO31" s="154"/>
      <c r="AP31" s="154"/>
      <c r="AQ31" s="154"/>
      <c r="AR31" s="154"/>
    </row>
    <row r="32" spans="3:44" ht="12.75">
      <c r="C32" s="157"/>
      <c r="D32" s="157"/>
      <c r="E32" s="157"/>
      <c r="F32" s="157"/>
      <c r="G32" s="157"/>
      <c r="H32" s="157"/>
      <c r="I32" s="157"/>
      <c r="J32" s="157"/>
      <c r="K32" s="157"/>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7"/>
      <c r="AJ32" s="157"/>
      <c r="AK32" s="157"/>
      <c r="AL32" s="157"/>
      <c r="AM32" s="157"/>
      <c r="AN32" s="154"/>
      <c r="AO32" s="154"/>
      <c r="AP32" s="154"/>
      <c r="AQ32" s="154"/>
      <c r="AR32" s="154"/>
    </row>
    <row r="33" spans="3:44" ht="12.75">
      <c r="C33" s="155" t="s">
        <v>336</v>
      </c>
      <c r="D33" s="155"/>
      <c r="E33" s="155"/>
      <c r="F33" s="155"/>
      <c r="G33" s="155"/>
      <c r="H33" s="155"/>
      <c r="I33" s="155"/>
      <c r="J33" s="155"/>
      <c r="K33" s="155"/>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7">
        <f>SUM(L33:AH34)</f>
        <v>0</v>
      </c>
      <c r="AJ33" s="157"/>
      <c r="AK33" s="157"/>
      <c r="AL33" s="157"/>
      <c r="AM33" s="157"/>
      <c r="AN33" s="154" t="e">
        <f>AI33/$AI$37</f>
        <v>#DIV/0!</v>
      </c>
      <c r="AO33" s="154"/>
      <c r="AP33" s="154"/>
      <c r="AQ33" s="154"/>
      <c r="AR33" s="154"/>
    </row>
    <row r="34" spans="3:44" ht="12.75">
      <c r="C34" s="155"/>
      <c r="D34" s="155"/>
      <c r="E34" s="155"/>
      <c r="F34" s="155"/>
      <c r="G34" s="155"/>
      <c r="H34" s="155"/>
      <c r="I34" s="155"/>
      <c r="J34" s="155"/>
      <c r="K34" s="155"/>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7"/>
      <c r="AJ34" s="157"/>
      <c r="AK34" s="157"/>
      <c r="AL34" s="157"/>
      <c r="AM34" s="157"/>
      <c r="AN34" s="154"/>
      <c r="AO34" s="154"/>
      <c r="AP34" s="154"/>
      <c r="AQ34" s="154"/>
      <c r="AR34" s="154"/>
    </row>
    <row r="35" spans="3:44" ht="12.75">
      <c r="C35" s="155" t="s">
        <v>318</v>
      </c>
      <c r="D35" s="155"/>
      <c r="E35" s="155"/>
      <c r="F35" s="155"/>
      <c r="G35" s="155"/>
      <c r="H35" s="155"/>
      <c r="I35" s="155"/>
      <c r="J35" s="155"/>
      <c r="K35" s="155"/>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7">
        <f>SUM(L35:AH36)</f>
        <v>0</v>
      </c>
      <c r="AJ35" s="157"/>
      <c r="AK35" s="157"/>
      <c r="AL35" s="157"/>
      <c r="AM35" s="157"/>
      <c r="AN35" s="154" t="e">
        <f>AI35/$AI$37</f>
        <v>#DIV/0!</v>
      </c>
      <c r="AO35" s="154"/>
      <c r="AP35" s="154"/>
      <c r="AQ35" s="154"/>
      <c r="AR35" s="154"/>
    </row>
    <row r="36" spans="3:44" ht="12.75">
      <c r="C36" s="155"/>
      <c r="D36" s="155"/>
      <c r="E36" s="155"/>
      <c r="F36" s="155"/>
      <c r="G36" s="155"/>
      <c r="H36" s="155"/>
      <c r="I36" s="155"/>
      <c r="J36" s="155"/>
      <c r="K36" s="155"/>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7"/>
      <c r="AJ36" s="157"/>
      <c r="AK36" s="157"/>
      <c r="AL36" s="157"/>
      <c r="AM36" s="157"/>
      <c r="AN36" s="154"/>
      <c r="AO36" s="154"/>
      <c r="AP36" s="154"/>
      <c r="AQ36" s="154"/>
      <c r="AR36" s="154"/>
    </row>
    <row r="37" spans="3:44" ht="12.75">
      <c r="C37" s="157" t="s">
        <v>88</v>
      </c>
      <c r="D37" s="157"/>
      <c r="E37" s="157"/>
      <c r="F37" s="157"/>
      <c r="G37" s="157"/>
      <c r="H37" s="157"/>
      <c r="I37" s="157"/>
      <c r="J37" s="157"/>
      <c r="K37" s="157"/>
      <c r="L37" s="157">
        <f>SUM(L31:S36)</f>
        <v>0</v>
      </c>
      <c r="M37" s="157"/>
      <c r="N37" s="157"/>
      <c r="O37" s="157"/>
      <c r="P37" s="157"/>
      <c r="Q37" s="157"/>
      <c r="R37" s="157"/>
      <c r="S37" s="157"/>
      <c r="T37" s="157">
        <f>SUM(T31:Z36)</f>
        <v>0</v>
      </c>
      <c r="U37" s="157"/>
      <c r="V37" s="157"/>
      <c r="W37" s="157"/>
      <c r="X37" s="157"/>
      <c r="Y37" s="157"/>
      <c r="Z37" s="157"/>
      <c r="AA37" s="157">
        <f>SUM(AA31:AH36)</f>
        <v>0</v>
      </c>
      <c r="AB37" s="157"/>
      <c r="AC37" s="157"/>
      <c r="AD37" s="157"/>
      <c r="AE37" s="157"/>
      <c r="AF37" s="157"/>
      <c r="AG37" s="157"/>
      <c r="AH37" s="157"/>
      <c r="AI37" s="157">
        <f>SUM(AI31:AM36)</f>
        <v>0</v>
      </c>
      <c r="AJ37" s="157"/>
      <c r="AK37" s="157"/>
      <c r="AL37" s="157"/>
      <c r="AM37" s="157"/>
      <c r="AN37" s="154" t="e">
        <f>AI37/$AI$37</f>
        <v>#DIV/0!</v>
      </c>
      <c r="AO37" s="154"/>
      <c r="AP37" s="154"/>
      <c r="AQ37" s="154"/>
      <c r="AR37" s="154"/>
    </row>
    <row r="38" spans="3:44" ht="12.75">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4"/>
      <c r="AO38" s="154"/>
      <c r="AP38" s="154"/>
      <c r="AQ38" s="154"/>
      <c r="AR38" s="154"/>
    </row>
    <row r="40" spans="1:25" ht="15.75">
      <c r="A40" s="2" t="s">
        <v>337</v>
      </c>
      <c r="Q40" s="146"/>
      <c r="R40" s="146"/>
      <c r="S40" s="1" t="s">
        <v>2</v>
      </c>
      <c r="W40" s="146"/>
      <c r="X40" s="146"/>
      <c r="Y40" s="1" t="s">
        <v>24</v>
      </c>
    </row>
    <row r="41" ht="12.75">
      <c r="H41" s="9"/>
    </row>
    <row r="42" spans="3:30" ht="12.75">
      <c r="C42" s="157"/>
      <c r="D42" s="157"/>
      <c r="E42" s="157"/>
      <c r="F42" s="157"/>
      <c r="G42" s="157"/>
      <c r="H42" s="155" t="s">
        <v>324</v>
      </c>
      <c r="I42" s="155"/>
      <c r="J42" s="155"/>
      <c r="K42" s="155"/>
      <c r="L42" s="155"/>
      <c r="M42" s="155" t="s">
        <v>325</v>
      </c>
      <c r="N42" s="155"/>
      <c r="O42" s="155"/>
      <c r="P42" s="155"/>
      <c r="Q42" s="155"/>
      <c r="Z42" s="14"/>
      <c r="AA42" s="14"/>
      <c r="AB42" s="14"/>
      <c r="AC42" s="14"/>
      <c r="AD42" s="14"/>
    </row>
    <row r="43" spans="3:30" ht="12.75">
      <c r="C43" s="157"/>
      <c r="D43" s="157"/>
      <c r="E43" s="157"/>
      <c r="F43" s="157"/>
      <c r="G43" s="157"/>
      <c r="H43" s="155"/>
      <c r="I43" s="155"/>
      <c r="J43" s="155"/>
      <c r="K43" s="155"/>
      <c r="L43" s="155"/>
      <c r="M43" s="155"/>
      <c r="N43" s="155"/>
      <c r="O43" s="155"/>
      <c r="P43" s="155"/>
      <c r="Q43" s="155"/>
      <c r="Z43" s="18"/>
      <c r="AA43" s="18"/>
      <c r="AB43" s="18"/>
      <c r="AC43" s="18"/>
      <c r="AD43" s="18"/>
    </row>
    <row r="44" spans="3:17" ht="12.75" customHeight="1">
      <c r="C44" s="157" t="s">
        <v>323</v>
      </c>
      <c r="D44" s="157"/>
      <c r="E44" s="157"/>
      <c r="F44" s="157"/>
      <c r="G44" s="157"/>
      <c r="H44" s="158">
        <f>IF($Q$40="X","Insert Sq. Footage",1)</f>
        <v>1</v>
      </c>
      <c r="I44" s="158"/>
      <c r="J44" s="158"/>
      <c r="K44" s="158"/>
      <c r="L44" s="158"/>
      <c r="M44" s="154">
        <f>H44/$H$48</f>
        <v>1</v>
      </c>
      <c r="N44" s="154"/>
      <c r="O44" s="154"/>
      <c r="P44" s="154"/>
      <c r="Q44" s="154"/>
    </row>
    <row r="45" spans="3:17" ht="12.75">
      <c r="C45" s="157"/>
      <c r="D45" s="157"/>
      <c r="E45" s="157"/>
      <c r="F45" s="157"/>
      <c r="G45" s="157"/>
      <c r="H45" s="158"/>
      <c r="I45" s="158"/>
      <c r="J45" s="158"/>
      <c r="K45" s="158"/>
      <c r="L45" s="158"/>
      <c r="M45" s="154"/>
      <c r="N45" s="154"/>
      <c r="O45" s="154"/>
      <c r="P45" s="154"/>
      <c r="Q45" s="154"/>
    </row>
    <row r="46" spans="3:17" ht="12.75">
      <c r="C46" s="157" t="s">
        <v>322</v>
      </c>
      <c r="D46" s="157"/>
      <c r="E46" s="157"/>
      <c r="F46" s="157"/>
      <c r="G46" s="157"/>
      <c r="H46" s="158">
        <f>IF($Q$40="X","Insert Sq. Footage",0)</f>
        <v>0</v>
      </c>
      <c r="I46" s="158"/>
      <c r="J46" s="158"/>
      <c r="K46" s="158"/>
      <c r="L46" s="158"/>
      <c r="M46" s="154">
        <f>H46/$H$48</f>
        <v>0</v>
      </c>
      <c r="N46" s="154"/>
      <c r="O46" s="154"/>
      <c r="P46" s="154"/>
      <c r="Q46" s="154"/>
    </row>
    <row r="47" spans="3:17" ht="12.75">
      <c r="C47" s="157"/>
      <c r="D47" s="157"/>
      <c r="E47" s="157"/>
      <c r="F47" s="157"/>
      <c r="G47" s="157"/>
      <c r="H47" s="158"/>
      <c r="I47" s="158"/>
      <c r="J47" s="158"/>
      <c r="K47" s="158"/>
      <c r="L47" s="158"/>
      <c r="M47" s="154"/>
      <c r="N47" s="154"/>
      <c r="O47" s="154"/>
      <c r="P47" s="154"/>
      <c r="Q47" s="154"/>
    </row>
    <row r="48" spans="3:17" ht="12.75">
      <c r="C48" s="157" t="s">
        <v>88</v>
      </c>
      <c r="D48" s="157"/>
      <c r="E48" s="157"/>
      <c r="F48" s="157"/>
      <c r="G48" s="157"/>
      <c r="H48" s="159">
        <f>SUM(H44:L47)</f>
        <v>1</v>
      </c>
      <c r="I48" s="159"/>
      <c r="J48" s="159"/>
      <c r="K48" s="159"/>
      <c r="L48" s="159"/>
      <c r="M48" s="154">
        <f>H48/$H$48</f>
        <v>1</v>
      </c>
      <c r="N48" s="154"/>
      <c r="O48" s="154"/>
      <c r="P48" s="154"/>
      <c r="Q48" s="154"/>
    </row>
    <row r="49" spans="3:17" ht="12.75">
      <c r="C49" s="157"/>
      <c r="D49" s="157"/>
      <c r="E49" s="157"/>
      <c r="F49" s="157"/>
      <c r="G49" s="157"/>
      <c r="H49" s="159"/>
      <c r="I49" s="159"/>
      <c r="J49" s="159"/>
      <c r="K49" s="159"/>
      <c r="L49" s="159"/>
      <c r="M49" s="154"/>
      <c r="N49" s="154"/>
      <c r="O49" s="154"/>
      <c r="P49" s="154"/>
      <c r="Q49" s="154"/>
    </row>
  </sheetData>
  <sheetProtection password="C780" sheet="1" objects="1" scenarios="1"/>
  <mergeCells count="64">
    <mergeCell ref="AI25:AJ25"/>
    <mergeCell ref="R21:S21"/>
    <mergeCell ref="Z21:AA21"/>
    <mergeCell ref="W23:X23"/>
    <mergeCell ref="AI23:AJ23"/>
    <mergeCell ref="AI29:AM30"/>
    <mergeCell ref="D13:E13"/>
    <mergeCell ref="D15:E15"/>
    <mergeCell ref="D17:E17"/>
    <mergeCell ref="D19:E19"/>
    <mergeCell ref="L29:S30"/>
    <mergeCell ref="T29:Z30"/>
    <mergeCell ref="W25:X25"/>
    <mergeCell ref="M8:Z8"/>
    <mergeCell ref="M9:Z9"/>
    <mergeCell ref="M4:Z4"/>
    <mergeCell ref="M5:Z5"/>
    <mergeCell ref="M6:Z6"/>
    <mergeCell ref="C37:K38"/>
    <mergeCell ref="Z13:AA13"/>
    <mergeCell ref="Z15:AA15"/>
    <mergeCell ref="Z17:AA17"/>
    <mergeCell ref="Z19:AA19"/>
    <mergeCell ref="AI33:AM34"/>
    <mergeCell ref="AI35:AM36"/>
    <mergeCell ref="AI37:AM38"/>
    <mergeCell ref="C29:K30"/>
    <mergeCell ref="L35:S36"/>
    <mergeCell ref="L37:S38"/>
    <mergeCell ref="T37:Z38"/>
    <mergeCell ref="AA37:AH38"/>
    <mergeCell ref="AA29:AH30"/>
    <mergeCell ref="AN33:AR34"/>
    <mergeCell ref="AN35:AR36"/>
    <mergeCell ref="C31:K32"/>
    <mergeCell ref="L31:S32"/>
    <mergeCell ref="T31:Z32"/>
    <mergeCell ref="T33:Z34"/>
    <mergeCell ref="AA33:AH34"/>
    <mergeCell ref="L33:S34"/>
    <mergeCell ref="C33:K34"/>
    <mergeCell ref="AI31:AM32"/>
    <mergeCell ref="M48:Q49"/>
    <mergeCell ref="H48:L49"/>
    <mergeCell ref="C48:G49"/>
    <mergeCell ref="M46:Q47"/>
    <mergeCell ref="H46:L47"/>
    <mergeCell ref="C46:G47"/>
    <mergeCell ref="C44:G45"/>
    <mergeCell ref="M42:Q43"/>
    <mergeCell ref="H42:L43"/>
    <mergeCell ref="C42:G43"/>
    <mergeCell ref="M44:Q45"/>
    <mergeCell ref="H44:L45"/>
    <mergeCell ref="Q40:R40"/>
    <mergeCell ref="W40:X40"/>
    <mergeCell ref="A1:AR1"/>
    <mergeCell ref="AN29:AR30"/>
    <mergeCell ref="AN37:AR38"/>
    <mergeCell ref="C35:K36"/>
    <mergeCell ref="AA35:AH36"/>
    <mergeCell ref="AA31:AH32"/>
    <mergeCell ref="T35:Z36"/>
    <mergeCell ref="AN31:AR32"/>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10.xml><?xml version="1.0" encoding="utf-8"?>
<worksheet xmlns="http://schemas.openxmlformats.org/spreadsheetml/2006/main" xmlns:r="http://schemas.openxmlformats.org/officeDocument/2006/relationships">
  <sheetPr codeName="Sheet12"/>
  <dimension ref="A1:AV46"/>
  <sheetViews>
    <sheetView zoomScalePageLayoutView="0" workbookViewId="0" topLeftCell="A27">
      <selection activeCell="AB19" sqref="AB19:AF20"/>
    </sheetView>
  </sheetViews>
  <sheetFormatPr defaultColWidth="2.00390625" defaultRowHeight="12.75"/>
  <cols>
    <col min="1" max="1" width="2.421875" style="1" customWidth="1"/>
    <col min="2" max="16384" width="2.00390625" style="1" customWidth="1"/>
  </cols>
  <sheetData>
    <row r="1" spans="1:48" ht="19.5" thickBot="1">
      <c r="A1" s="147" t="s">
        <v>12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06"/>
      <c r="AU1" s="106"/>
      <c r="AV1" s="106"/>
    </row>
    <row r="2" ht="12.75" customHeight="1" thickTop="1"/>
    <row r="3" spans="1:44" ht="12.75" customHeight="1">
      <c r="A3" s="2" t="s">
        <v>171</v>
      </c>
      <c r="B3" s="2"/>
      <c r="L3" s="5"/>
      <c r="M3" s="206">
        <f>'Development Information'!M4</f>
        <v>0</v>
      </c>
      <c r="N3" s="206"/>
      <c r="O3" s="206"/>
      <c r="P3" s="206"/>
      <c r="Q3" s="206"/>
      <c r="R3" s="206"/>
      <c r="S3" s="206"/>
      <c r="T3" s="206"/>
      <c r="U3" s="206"/>
      <c r="V3" s="206"/>
      <c r="W3" s="206"/>
      <c r="X3" s="206"/>
      <c r="Y3" s="206"/>
      <c r="Z3" s="206"/>
      <c r="AD3" s="41"/>
      <c r="AE3" s="13"/>
      <c r="AF3" s="13"/>
      <c r="AG3" s="13"/>
      <c r="AH3" s="13"/>
      <c r="AI3" s="13"/>
      <c r="AJ3" s="13"/>
      <c r="AK3" s="13"/>
      <c r="AL3" s="13"/>
      <c r="AM3" s="13"/>
      <c r="AN3" s="13"/>
      <c r="AO3" s="34"/>
      <c r="AP3" s="34"/>
      <c r="AQ3" s="34"/>
      <c r="AR3" s="34"/>
    </row>
    <row r="4" spans="1:44" ht="12.75" customHeight="1">
      <c r="A4" s="2" t="s">
        <v>60</v>
      </c>
      <c r="B4" s="2"/>
      <c r="M4" s="175">
        <f>'Development Information'!M5</f>
        <v>0</v>
      </c>
      <c r="N4" s="175"/>
      <c r="O4" s="175"/>
      <c r="P4" s="175"/>
      <c r="Q4" s="175"/>
      <c r="R4" s="175"/>
      <c r="S4" s="175"/>
      <c r="T4" s="175"/>
      <c r="U4" s="175"/>
      <c r="V4" s="175"/>
      <c r="W4" s="175"/>
      <c r="X4" s="175"/>
      <c r="Y4" s="175"/>
      <c r="Z4" s="175"/>
      <c r="AD4" s="11"/>
      <c r="AE4" s="13"/>
      <c r="AF4" s="13"/>
      <c r="AG4" s="13"/>
      <c r="AH4" s="13"/>
      <c r="AI4" s="13"/>
      <c r="AJ4" s="13"/>
      <c r="AK4" s="13"/>
      <c r="AL4" s="13"/>
      <c r="AM4" s="13"/>
      <c r="AN4" s="13"/>
      <c r="AO4" s="34"/>
      <c r="AP4" s="34"/>
      <c r="AQ4" s="34"/>
      <c r="AR4" s="34"/>
    </row>
    <row r="5" spans="1:44" ht="12.75" customHeight="1">
      <c r="A5" s="2" t="s">
        <v>61</v>
      </c>
      <c r="B5" s="2"/>
      <c r="M5" s="175">
        <f>'Development Information'!M6</f>
        <v>0</v>
      </c>
      <c r="N5" s="175"/>
      <c r="O5" s="175"/>
      <c r="P5" s="175"/>
      <c r="Q5" s="175"/>
      <c r="R5" s="175"/>
      <c r="S5" s="175"/>
      <c r="T5" s="175"/>
      <c r="U5" s="175"/>
      <c r="V5" s="175"/>
      <c r="W5" s="175"/>
      <c r="X5" s="175"/>
      <c r="Y5" s="175"/>
      <c r="Z5" s="175"/>
      <c r="AD5" s="44"/>
      <c r="AE5" s="13"/>
      <c r="AF5" s="13"/>
      <c r="AG5" s="13"/>
      <c r="AH5" s="13"/>
      <c r="AI5" s="13"/>
      <c r="AJ5" s="13"/>
      <c r="AK5" s="13"/>
      <c r="AL5" s="13"/>
      <c r="AM5" s="13"/>
      <c r="AN5" s="13"/>
      <c r="AO5" s="34"/>
      <c r="AP5" s="34"/>
      <c r="AQ5" s="34"/>
      <c r="AR5" s="34"/>
    </row>
    <row r="6" spans="12:44" ht="12.75" customHeight="1">
      <c r="L6" s="5"/>
      <c r="M6" s="5"/>
      <c r="AD6" s="43"/>
      <c r="AE6" s="13"/>
      <c r="AF6" s="13"/>
      <c r="AG6" s="13"/>
      <c r="AH6" s="13"/>
      <c r="AI6" s="13"/>
      <c r="AJ6" s="13"/>
      <c r="AK6" s="13"/>
      <c r="AL6" s="13"/>
      <c r="AM6" s="13"/>
      <c r="AN6" s="13"/>
      <c r="AO6" s="24"/>
      <c r="AP6" s="24"/>
      <c r="AQ6" s="24"/>
      <c r="AR6" s="24"/>
    </row>
    <row r="7" spans="1:26" ht="12.75" customHeight="1">
      <c r="A7" s="15" t="s">
        <v>136</v>
      </c>
      <c r="B7" s="15"/>
      <c r="L7" s="4"/>
      <c r="M7" s="206">
        <f>'Development Information'!M8</f>
        <v>0</v>
      </c>
      <c r="N7" s="206"/>
      <c r="O7" s="206"/>
      <c r="P7" s="206"/>
      <c r="Q7" s="206"/>
      <c r="R7" s="206"/>
      <c r="S7" s="206"/>
      <c r="T7" s="206"/>
      <c r="U7" s="206"/>
      <c r="V7" s="206"/>
      <c r="W7" s="206"/>
      <c r="X7" s="206"/>
      <c r="Y7" s="206"/>
      <c r="Z7" s="206"/>
    </row>
    <row r="8" spans="1:33" ht="12.75" customHeight="1">
      <c r="A8" s="15" t="s">
        <v>137</v>
      </c>
      <c r="B8" s="15"/>
      <c r="L8" s="4"/>
      <c r="M8" s="175">
        <f>'Development Information'!M9</f>
        <v>0</v>
      </c>
      <c r="N8" s="175"/>
      <c r="O8" s="175"/>
      <c r="P8" s="175"/>
      <c r="Q8" s="175"/>
      <c r="R8" s="175"/>
      <c r="S8" s="175"/>
      <c r="T8" s="175"/>
      <c r="U8" s="175"/>
      <c r="V8" s="175"/>
      <c r="W8" s="175"/>
      <c r="X8" s="175"/>
      <c r="Y8" s="175"/>
      <c r="Z8" s="175"/>
      <c r="AG8" s="4"/>
    </row>
    <row r="9" spans="1:33" ht="12.75" customHeight="1">
      <c r="A9" s="15"/>
      <c r="B9" s="15"/>
      <c r="L9" s="4"/>
      <c r="M9" s="48"/>
      <c r="N9" s="48"/>
      <c r="O9" s="45"/>
      <c r="P9" s="45"/>
      <c r="Q9" s="45"/>
      <c r="R9" s="45"/>
      <c r="S9" s="45"/>
      <c r="T9" s="45"/>
      <c r="U9" s="45"/>
      <c r="V9" s="45"/>
      <c r="W9" s="14"/>
      <c r="X9" s="14"/>
      <c r="Y9" s="14"/>
      <c r="Z9" s="48"/>
      <c r="AG9" s="4"/>
    </row>
    <row r="10" spans="3:42" ht="12.75" customHeight="1">
      <c r="C10" s="194" t="s">
        <v>321</v>
      </c>
      <c r="D10" s="195"/>
      <c r="E10" s="195"/>
      <c r="F10" s="195"/>
      <c r="G10" s="195"/>
      <c r="H10" s="195"/>
      <c r="I10" s="195"/>
      <c r="J10" s="195"/>
      <c r="K10" s="195"/>
      <c r="L10" s="195"/>
      <c r="M10" s="195"/>
      <c r="N10" s="195"/>
      <c r="O10" s="195"/>
      <c r="P10" s="196"/>
      <c r="Q10" s="214" t="s">
        <v>317</v>
      </c>
      <c r="R10" s="214"/>
      <c r="S10" s="214"/>
      <c r="T10" s="214"/>
      <c r="U10" s="214" t="s">
        <v>297</v>
      </c>
      <c r="V10" s="214"/>
      <c r="W10" s="214"/>
      <c r="X10" s="214"/>
      <c r="Z10" s="4"/>
      <c r="AB10" s="214" t="s">
        <v>332</v>
      </c>
      <c r="AC10" s="214"/>
      <c r="AD10" s="214"/>
      <c r="AE10" s="214"/>
      <c r="AF10" s="214"/>
      <c r="AG10" s="300" t="s">
        <v>324</v>
      </c>
      <c r="AH10" s="300"/>
      <c r="AI10" s="300"/>
      <c r="AJ10" s="300"/>
      <c r="AK10" s="300"/>
      <c r="AL10" s="300" t="s">
        <v>325</v>
      </c>
      <c r="AM10" s="301"/>
      <c r="AN10" s="301"/>
      <c r="AO10" s="301"/>
      <c r="AP10" s="301"/>
    </row>
    <row r="11" spans="3:44" ht="12.75" customHeight="1">
      <c r="C11" s="197"/>
      <c r="D11" s="198"/>
      <c r="E11" s="198"/>
      <c r="F11" s="198"/>
      <c r="G11" s="198"/>
      <c r="H11" s="198"/>
      <c r="I11" s="198"/>
      <c r="J11" s="198"/>
      <c r="K11" s="198"/>
      <c r="L11" s="198"/>
      <c r="M11" s="198"/>
      <c r="N11" s="198"/>
      <c r="O11" s="198"/>
      <c r="P11" s="199"/>
      <c r="Q11" s="214"/>
      <c r="R11" s="214"/>
      <c r="S11" s="214"/>
      <c r="T11" s="214"/>
      <c r="U11" s="214"/>
      <c r="V11" s="214"/>
      <c r="W11" s="214"/>
      <c r="X11" s="214"/>
      <c r="AB11" s="214"/>
      <c r="AC11" s="214"/>
      <c r="AD11" s="214"/>
      <c r="AE11" s="214"/>
      <c r="AF11" s="214"/>
      <c r="AG11" s="300"/>
      <c r="AH11" s="300"/>
      <c r="AI11" s="300"/>
      <c r="AJ11" s="300"/>
      <c r="AK11" s="300"/>
      <c r="AL11" s="301"/>
      <c r="AM11" s="301"/>
      <c r="AN11" s="301"/>
      <c r="AO11" s="301"/>
      <c r="AP11" s="301"/>
      <c r="AQ11" s="36"/>
      <c r="AR11" s="36"/>
    </row>
    <row r="12" spans="3:44" ht="12.75" customHeight="1">
      <c r="C12" s="309" t="s">
        <v>313</v>
      </c>
      <c r="D12" s="309"/>
      <c r="E12" s="309"/>
      <c r="F12" s="309"/>
      <c r="G12" s="309"/>
      <c r="H12" s="309"/>
      <c r="I12" s="309"/>
      <c r="J12" s="309"/>
      <c r="K12" s="309"/>
      <c r="L12" s="309"/>
      <c r="M12" s="309"/>
      <c r="N12" s="309"/>
      <c r="O12" s="309"/>
      <c r="P12" s="309"/>
      <c r="Q12" s="160">
        <f>'Development Information'!AI31</f>
        <v>0</v>
      </c>
      <c r="R12" s="160"/>
      <c r="S12" s="160"/>
      <c r="T12" s="160"/>
      <c r="U12" s="305" t="e">
        <f>Q12/$Q$15</f>
        <v>#DIV/0!</v>
      </c>
      <c r="V12" s="305"/>
      <c r="W12" s="305"/>
      <c r="X12" s="305"/>
      <c r="AB12" s="40" t="s">
        <v>323</v>
      </c>
      <c r="AC12" s="40"/>
      <c r="AD12" s="40"/>
      <c r="AE12" s="40"/>
      <c r="AF12" s="40"/>
      <c r="AG12" s="306">
        <f>'Development Information'!H44</f>
        <v>1</v>
      </c>
      <c r="AH12" s="160"/>
      <c r="AI12" s="160"/>
      <c r="AJ12" s="160"/>
      <c r="AK12" s="160"/>
      <c r="AL12" s="307">
        <f>AG12/AG14</f>
        <v>1</v>
      </c>
      <c r="AM12" s="307"/>
      <c r="AN12" s="307"/>
      <c r="AO12" s="307"/>
      <c r="AP12" s="307"/>
      <c r="AQ12" s="36"/>
      <c r="AR12" s="36"/>
    </row>
    <row r="13" spans="3:44" ht="12.75" customHeight="1">
      <c r="C13" s="308" t="s">
        <v>333</v>
      </c>
      <c r="D13" s="308"/>
      <c r="E13" s="308"/>
      <c r="F13" s="308"/>
      <c r="G13" s="308"/>
      <c r="H13" s="308"/>
      <c r="I13" s="308"/>
      <c r="J13" s="308"/>
      <c r="K13" s="308"/>
      <c r="L13" s="308"/>
      <c r="M13" s="308"/>
      <c r="N13" s="308"/>
      <c r="O13" s="308"/>
      <c r="P13" s="308"/>
      <c r="Q13" s="160">
        <f>'Development Information'!AI33</f>
        <v>0</v>
      </c>
      <c r="R13" s="160"/>
      <c r="S13" s="160"/>
      <c r="T13" s="160"/>
      <c r="U13" s="305" t="e">
        <f>Q13/$Q$15</f>
        <v>#DIV/0!</v>
      </c>
      <c r="V13" s="305"/>
      <c r="W13" s="305"/>
      <c r="X13" s="305"/>
      <c r="AB13" s="40" t="s">
        <v>322</v>
      </c>
      <c r="AC13" s="40"/>
      <c r="AD13" s="40"/>
      <c r="AE13" s="40"/>
      <c r="AF13" s="40"/>
      <c r="AG13" s="306">
        <f>'Development Information'!H46</f>
        <v>0</v>
      </c>
      <c r="AH13" s="160"/>
      <c r="AI13" s="160"/>
      <c r="AJ13" s="160"/>
      <c r="AK13" s="160"/>
      <c r="AL13" s="307">
        <f>AG13/AG14</f>
        <v>0</v>
      </c>
      <c r="AM13" s="307"/>
      <c r="AN13" s="307"/>
      <c r="AO13" s="307"/>
      <c r="AP13" s="307"/>
      <c r="AQ13" s="18"/>
      <c r="AR13" s="18"/>
    </row>
    <row r="14" spans="3:44" ht="12.75" customHeight="1">
      <c r="C14" s="318" t="s">
        <v>320</v>
      </c>
      <c r="D14" s="318"/>
      <c r="E14" s="318"/>
      <c r="F14" s="318"/>
      <c r="G14" s="318"/>
      <c r="H14" s="318"/>
      <c r="I14" s="318"/>
      <c r="J14" s="318"/>
      <c r="K14" s="318"/>
      <c r="L14" s="318"/>
      <c r="M14" s="318"/>
      <c r="N14" s="318"/>
      <c r="O14" s="318"/>
      <c r="P14" s="318"/>
      <c r="Q14" s="160">
        <f>'Development Information'!AI35</f>
        <v>0</v>
      </c>
      <c r="R14" s="160"/>
      <c r="S14" s="160"/>
      <c r="T14" s="160"/>
      <c r="U14" s="305" t="e">
        <f>Q14/$Q$15</f>
        <v>#DIV/0!</v>
      </c>
      <c r="V14" s="305"/>
      <c r="W14" s="305"/>
      <c r="X14" s="305"/>
      <c r="AB14" s="214" t="s">
        <v>88</v>
      </c>
      <c r="AC14" s="214"/>
      <c r="AD14" s="214"/>
      <c r="AE14" s="214"/>
      <c r="AF14" s="214"/>
      <c r="AG14" s="306">
        <f>'Development Information'!H48</f>
        <v>1</v>
      </c>
      <c r="AH14" s="160"/>
      <c r="AI14" s="160"/>
      <c r="AJ14" s="160"/>
      <c r="AK14" s="160"/>
      <c r="AL14" s="307">
        <f>AG14/AG14</f>
        <v>1</v>
      </c>
      <c r="AM14" s="307"/>
      <c r="AN14" s="307"/>
      <c r="AO14" s="307"/>
      <c r="AP14" s="307"/>
      <c r="AQ14" s="18"/>
      <c r="AR14" s="18"/>
    </row>
    <row r="15" spans="1:24" ht="12.75" customHeight="1">
      <c r="A15" s="4"/>
      <c r="B15" s="52"/>
      <c r="C15" s="316" t="s">
        <v>23</v>
      </c>
      <c r="D15" s="316"/>
      <c r="E15" s="316"/>
      <c r="F15" s="316"/>
      <c r="G15" s="316"/>
      <c r="H15" s="316"/>
      <c r="I15" s="316"/>
      <c r="J15" s="316"/>
      <c r="K15" s="316"/>
      <c r="L15" s="316"/>
      <c r="M15" s="316"/>
      <c r="N15" s="316"/>
      <c r="O15" s="316"/>
      <c r="P15" s="316"/>
      <c r="Q15" s="317">
        <f>'Development Information'!AI37</f>
        <v>0</v>
      </c>
      <c r="R15" s="317"/>
      <c r="S15" s="317"/>
      <c r="T15" s="317"/>
      <c r="U15" s="305" t="e">
        <f>Q15/$Q$15</f>
        <v>#DIV/0!</v>
      </c>
      <c r="V15" s="305"/>
      <c r="W15" s="305"/>
      <c r="X15" s="305"/>
    </row>
    <row r="16" spans="1:22" ht="12.75" customHeight="1">
      <c r="A16" s="12"/>
      <c r="B16" s="12"/>
      <c r="C16" s="49"/>
      <c r="D16" s="49"/>
      <c r="E16" s="49"/>
      <c r="F16" s="49"/>
      <c r="G16" s="49"/>
      <c r="H16" s="49"/>
      <c r="I16" s="49"/>
      <c r="J16" s="49"/>
      <c r="K16" s="49"/>
      <c r="L16" s="49"/>
      <c r="M16" s="49"/>
      <c r="N16" s="49"/>
      <c r="O16" s="50"/>
      <c r="P16" s="50"/>
      <c r="Q16" s="50"/>
      <c r="R16" s="50"/>
      <c r="S16" s="51"/>
      <c r="T16" s="51"/>
      <c r="U16" s="51"/>
      <c r="V16" s="51"/>
    </row>
    <row r="17" spans="1:32" ht="12.75" customHeight="1">
      <c r="A17" s="12"/>
      <c r="B17" s="12"/>
      <c r="C17" s="12"/>
      <c r="D17" s="12"/>
      <c r="E17" s="12"/>
      <c r="F17" s="12"/>
      <c r="G17" s="12"/>
      <c r="H17" s="12"/>
      <c r="I17" s="12"/>
      <c r="J17" s="12"/>
      <c r="K17" s="12"/>
      <c r="L17" s="325"/>
      <c r="M17" s="325"/>
      <c r="N17" s="325"/>
      <c r="O17" s="325"/>
      <c r="P17" s="325"/>
      <c r="Q17" s="325"/>
      <c r="R17" s="325"/>
      <c r="S17" s="325"/>
      <c r="T17" s="325"/>
      <c r="U17" s="325"/>
      <c r="V17" s="325"/>
      <c r="W17" s="325"/>
      <c r="X17" s="325"/>
      <c r="Y17" s="325"/>
      <c r="Z17" s="325"/>
      <c r="AA17" s="325"/>
      <c r="AB17" s="325" t="s">
        <v>25</v>
      </c>
      <c r="AC17" s="325"/>
      <c r="AD17" s="325"/>
      <c r="AE17" s="325"/>
      <c r="AF17" s="325"/>
    </row>
    <row r="18" spans="1:48" ht="12.75" customHeight="1">
      <c r="A18" s="11"/>
      <c r="B18" s="11"/>
      <c r="C18" s="11"/>
      <c r="D18" s="11"/>
      <c r="E18" s="11"/>
      <c r="F18" s="11"/>
      <c r="G18" s="11"/>
      <c r="H18" s="11"/>
      <c r="I18" s="11"/>
      <c r="J18" s="11"/>
      <c r="K18" s="11"/>
      <c r="L18" s="325"/>
      <c r="M18" s="325"/>
      <c r="N18" s="325"/>
      <c r="O18" s="325"/>
      <c r="P18" s="325"/>
      <c r="Q18" s="325"/>
      <c r="R18" s="325"/>
      <c r="S18" s="325"/>
      <c r="T18" s="325"/>
      <c r="U18" s="325"/>
      <c r="V18" s="325"/>
      <c r="W18" s="325"/>
      <c r="X18" s="325"/>
      <c r="Y18" s="325"/>
      <c r="Z18" s="325"/>
      <c r="AA18" s="325"/>
      <c r="AB18" s="325"/>
      <c r="AC18" s="325"/>
      <c r="AD18" s="325"/>
      <c r="AE18" s="325"/>
      <c r="AF18" s="325"/>
      <c r="AG18" s="11"/>
      <c r="AH18" s="11"/>
      <c r="AI18" s="11"/>
      <c r="AJ18" s="11"/>
      <c r="AK18" s="11"/>
      <c r="AL18" s="11"/>
      <c r="AM18" s="11"/>
      <c r="AN18" s="11"/>
      <c r="AO18" s="11"/>
      <c r="AP18" s="11"/>
      <c r="AQ18" s="11"/>
      <c r="AR18" s="11"/>
      <c r="AS18" s="11"/>
      <c r="AT18" s="11"/>
      <c r="AU18" s="11"/>
      <c r="AV18" s="11"/>
    </row>
    <row r="19" spans="1:48" ht="12.75" customHeight="1">
      <c r="A19" s="11"/>
      <c r="B19" s="11"/>
      <c r="C19" s="11"/>
      <c r="D19" s="11"/>
      <c r="E19" s="11"/>
      <c r="F19" s="11"/>
      <c r="G19" s="11"/>
      <c r="H19" s="11"/>
      <c r="I19" s="11"/>
      <c r="J19" s="11"/>
      <c r="K19" s="11"/>
      <c r="L19" s="517" t="s">
        <v>261</v>
      </c>
      <c r="M19" s="518"/>
      <c r="N19" s="518"/>
      <c r="O19" s="518"/>
      <c r="P19" s="518"/>
      <c r="Q19" s="518"/>
      <c r="R19" s="518"/>
      <c r="S19" s="518"/>
      <c r="T19" s="518"/>
      <c r="U19" s="518"/>
      <c r="V19" s="518"/>
      <c r="W19" s="518"/>
      <c r="X19" s="518"/>
      <c r="Y19" s="518"/>
      <c r="Z19" s="518"/>
      <c r="AA19" s="519"/>
      <c r="AB19" s="337"/>
      <c r="AC19" s="338"/>
      <c r="AD19" s="338"/>
      <c r="AE19" s="338"/>
      <c r="AF19" s="339"/>
      <c r="AG19" s="11"/>
      <c r="AH19" s="11"/>
      <c r="AI19" s="11"/>
      <c r="AJ19" s="11"/>
      <c r="AK19" s="11"/>
      <c r="AL19" s="11"/>
      <c r="AM19" s="11"/>
      <c r="AN19" s="11"/>
      <c r="AO19" s="11"/>
      <c r="AP19" s="11"/>
      <c r="AQ19" s="11"/>
      <c r="AR19" s="11"/>
      <c r="AS19" s="11"/>
      <c r="AT19" s="11"/>
      <c r="AU19" s="11"/>
      <c r="AV19" s="11"/>
    </row>
    <row r="20" spans="12:32" ht="12.75" customHeight="1">
      <c r="L20" s="520"/>
      <c r="M20" s="521"/>
      <c r="N20" s="521"/>
      <c r="O20" s="521"/>
      <c r="P20" s="521"/>
      <c r="Q20" s="521"/>
      <c r="R20" s="521"/>
      <c r="S20" s="521"/>
      <c r="T20" s="521"/>
      <c r="U20" s="521"/>
      <c r="V20" s="521"/>
      <c r="W20" s="521"/>
      <c r="X20" s="521"/>
      <c r="Y20" s="521"/>
      <c r="Z20" s="521"/>
      <c r="AA20" s="522"/>
      <c r="AB20" s="340"/>
      <c r="AC20" s="341"/>
      <c r="AD20" s="341"/>
      <c r="AE20" s="341"/>
      <c r="AF20" s="342"/>
    </row>
    <row r="21" spans="12:32" ht="12.75" customHeight="1">
      <c r="L21" s="493" t="s">
        <v>122</v>
      </c>
      <c r="M21" s="494"/>
      <c r="N21" s="494"/>
      <c r="O21" s="494"/>
      <c r="P21" s="494"/>
      <c r="Q21" s="494"/>
      <c r="R21" s="494"/>
      <c r="S21" s="494"/>
      <c r="T21" s="494"/>
      <c r="U21" s="494"/>
      <c r="V21" s="494"/>
      <c r="W21" s="494"/>
      <c r="X21" s="494"/>
      <c r="Y21" s="494"/>
      <c r="Z21" s="494"/>
      <c r="AA21" s="495"/>
      <c r="AB21" s="463">
        <v>10</v>
      </c>
      <c r="AC21" s="464"/>
      <c r="AD21" s="464"/>
      <c r="AE21" s="464"/>
      <c r="AF21" s="465"/>
    </row>
    <row r="22" spans="12:32" ht="12.75" customHeight="1">
      <c r="L22" s="496"/>
      <c r="M22" s="497"/>
      <c r="N22" s="497"/>
      <c r="O22" s="497"/>
      <c r="P22" s="497"/>
      <c r="Q22" s="497"/>
      <c r="R22" s="497"/>
      <c r="S22" s="497"/>
      <c r="T22" s="497"/>
      <c r="U22" s="497"/>
      <c r="V22" s="497"/>
      <c r="W22" s="497"/>
      <c r="X22" s="497"/>
      <c r="Y22" s="497"/>
      <c r="Z22" s="497"/>
      <c r="AA22" s="498"/>
      <c r="AB22" s="466"/>
      <c r="AC22" s="467"/>
      <c r="AD22" s="467"/>
      <c r="AE22" s="467"/>
      <c r="AF22" s="468"/>
    </row>
    <row r="23" spans="12:32" ht="12.75" customHeight="1">
      <c r="L23" s="493" t="s">
        <v>211</v>
      </c>
      <c r="M23" s="494"/>
      <c r="N23" s="494"/>
      <c r="O23" s="494"/>
      <c r="P23" s="494"/>
      <c r="Q23" s="494"/>
      <c r="R23" s="494"/>
      <c r="S23" s="494"/>
      <c r="T23" s="494"/>
      <c r="U23" s="494"/>
      <c r="V23" s="494"/>
      <c r="W23" s="494"/>
      <c r="X23" s="494"/>
      <c r="Y23" s="494"/>
      <c r="Z23" s="494"/>
      <c r="AA23" s="495"/>
      <c r="AB23" s="463">
        <f>AB19*AB21</f>
        <v>0</v>
      </c>
      <c r="AC23" s="464"/>
      <c r="AD23" s="464"/>
      <c r="AE23" s="464"/>
      <c r="AF23" s="465"/>
    </row>
    <row r="24" spans="12:32" ht="12.75" customHeight="1">
      <c r="L24" s="496"/>
      <c r="M24" s="497"/>
      <c r="N24" s="497"/>
      <c r="O24" s="497"/>
      <c r="P24" s="497"/>
      <c r="Q24" s="497"/>
      <c r="R24" s="497"/>
      <c r="S24" s="497"/>
      <c r="T24" s="497"/>
      <c r="U24" s="497"/>
      <c r="V24" s="497"/>
      <c r="W24" s="497"/>
      <c r="X24" s="497"/>
      <c r="Y24" s="497"/>
      <c r="Z24" s="497"/>
      <c r="AA24" s="498"/>
      <c r="AB24" s="466"/>
      <c r="AC24" s="467"/>
      <c r="AD24" s="467"/>
      <c r="AE24" s="467"/>
      <c r="AF24" s="468"/>
    </row>
    <row r="25" spans="12:32" ht="12.75" customHeight="1">
      <c r="L25" s="391" t="s">
        <v>123</v>
      </c>
      <c r="M25" s="392"/>
      <c r="N25" s="392"/>
      <c r="O25" s="392"/>
      <c r="P25" s="392"/>
      <c r="Q25" s="392"/>
      <c r="R25" s="392"/>
      <c r="S25" s="392"/>
      <c r="T25" s="392"/>
      <c r="U25" s="392"/>
      <c r="V25" s="392"/>
      <c r="W25" s="392"/>
      <c r="X25" s="392"/>
      <c r="Y25" s="392"/>
      <c r="Z25" s="392"/>
      <c r="AA25" s="393"/>
      <c r="AB25" s="327">
        <f>AB23</f>
        <v>0</v>
      </c>
      <c r="AC25" s="512"/>
      <c r="AD25" s="512"/>
      <c r="AE25" s="512"/>
      <c r="AF25" s="513"/>
    </row>
    <row r="26" spans="12:32" ht="12.75" customHeight="1">
      <c r="L26" s="394"/>
      <c r="M26" s="395"/>
      <c r="N26" s="395"/>
      <c r="O26" s="395"/>
      <c r="P26" s="395"/>
      <c r="Q26" s="395"/>
      <c r="R26" s="395"/>
      <c r="S26" s="395"/>
      <c r="T26" s="395"/>
      <c r="U26" s="395"/>
      <c r="V26" s="395"/>
      <c r="W26" s="395"/>
      <c r="X26" s="395"/>
      <c r="Y26" s="395"/>
      <c r="Z26" s="395"/>
      <c r="AA26" s="396"/>
      <c r="AB26" s="514"/>
      <c r="AC26" s="515"/>
      <c r="AD26" s="515"/>
      <c r="AE26" s="515"/>
      <c r="AF26" s="516"/>
    </row>
    <row r="27" ht="12.75" customHeight="1"/>
    <row r="28" spans="22:26" ht="12.75" customHeight="1">
      <c r="V28" s="511" t="e">
        <f>IF(U12&gt;=0.5,AB23,AB23*SUM(U12:X13))</f>
        <v>#DIV/0!</v>
      </c>
      <c r="W28" s="511"/>
      <c r="X28" s="511"/>
      <c r="Y28" s="511"/>
      <c r="Z28" s="511"/>
    </row>
    <row r="29" spans="22:26" ht="12.75" customHeight="1">
      <c r="V29" s="98"/>
      <c r="W29" s="98"/>
      <c r="X29" s="98"/>
      <c r="Y29" s="98"/>
      <c r="Z29" s="98"/>
    </row>
    <row r="30" spans="22:26" ht="12.75" customHeight="1">
      <c r="V30" s="98"/>
      <c r="W30" s="98"/>
      <c r="X30" s="98"/>
      <c r="Y30" s="98"/>
      <c r="Z30" s="98"/>
    </row>
    <row r="31" spans="22:26" ht="12.75" customHeight="1">
      <c r="V31" s="98"/>
      <c r="W31" s="98"/>
      <c r="X31" s="98"/>
      <c r="Y31" s="98"/>
      <c r="Z31" s="98"/>
    </row>
    <row r="32" spans="22:26" ht="12.75" customHeight="1">
      <c r="V32" s="98"/>
      <c r="W32" s="98"/>
      <c r="X32" s="98"/>
      <c r="Y32" s="98"/>
      <c r="Z32" s="98"/>
    </row>
    <row r="33" spans="22:26" ht="12.75" customHeight="1">
      <c r="V33" s="98"/>
      <c r="W33" s="98"/>
      <c r="X33" s="98"/>
      <c r="Y33" s="98"/>
      <c r="Z33" s="98"/>
    </row>
    <row r="34" spans="22:26" ht="12.75" customHeight="1">
      <c r="V34" s="98"/>
      <c r="W34" s="98"/>
      <c r="X34" s="98"/>
      <c r="Y34" s="98"/>
      <c r="Z34" s="98"/>
    </row>
    <row r="35" spans="22:26" ht="12.75" customHeight="1">
      <c r="V35" s="98"/>
      <c r="W35" s="98"/>
      <c r="X35" s="98"/>
      <c r="Y35" s="98"/>
      <c r="Z35" s="98"/>
    </row>
    <row r="36" spans="22:26" ht="12.75" customHeight="1">
      <c r="V36" s="98"/>
      <c r="W36" s="98"/>
      <c r="X36" s="98"/>
      <c r="Y36" s="98"/>
      <c r="Z36" s="98"/>
    </row>
    <row r="37" spans="22:26" ht="12.75" customHeight="1">
      <c r="V37" s="98"/>
      <c r="W37" s="98"/>
      <c r="X37" s="98"/>
      <c r="Y37" s="98"/>
      <c r="Z37" s="98"/>
    </row>
    <row r="38" spans="1:7" ht="12.75" customHeight="1">
      <c r="A38" s="25" t="s">
        <v>149</v>
      </c>
      <c r="G38" s="5"/>
    </row>
    <row r="39" spans="1:48" ht="12.75" customHeight="1">
      <c r="A39" s="502"/>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4"/>
      <c r="AT39" s="107"/>
      <c r="AU39" s="107"/>
      <c r="AV39" s="107"/>
    </row>
    <row r="40" spans="1:48" ht="12.75" customHeight="1">
      <c r="A40" s="505"/>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7"/>
      <c r="AT40" s="107"/>
      <c r="AU40" s="107"/>
      <c r="AV40" s="107"/>
    </row>
    <row r="41" spans="1:48" ht="12.75" customHeight="1">
      <c r="A41" s="505"/>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7"/>
      <c r="AT41" s="107"/>
      <c r="AU41" s="107"/>
      <c r="AV41" s="107"/>
    </row>
    <row r="42" spans="1:48" ht="12.75" customHeight="1">
      <c r="A42" s="505"/>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7"/>
      <c r="AT42" s="107"/>
      <c r="AU42" s="107"/>
      <c r="AV42" s="107"/>
    </row>
    <row r="43" spans="1:48" ht="12.75" customHeight="1">
      <c r="A43" s="505"/>
      <c r="B43" s="506"/>
      <c r="C43" s="506"/>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7"/>
      <c r="AT43" s="107"/>
      <c r="AU43" s="107"/>
      <c r="AV43" s="107"/>
    </row>
    <row r="44" spans="1:48" ht="12.75" customHeight="1">
      <c r="A44" s="505"/>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7"/>
      <c r="AT44" s="107"/>
      <c r="AU44" s="107"/>
      <c r="AV44" s="107"/>
    </row>
    <row r="45" spans="1:48" ht="12.75" customHeight="1">
      <c r="A45" s="505"/>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7"/>
      <c r="AT45" s="107"/>
      <c r="AU45" s="107"/>
      <c r="AV45" s="107"/>
    </row>
    <row r="46" spans="1:48" ht="12.75" customHeight="1">
      <c r="A46" s="508"/>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10"/>
      <c r="AT46" s="107"/>
      <c r="AU46" s="107"/>
      <c r="AV46" s="107"/>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sheetData>
  <sheetProtection password="C780" sheet="1" objects="1" scenarios="1"/>
  <mergeCells count="43">
    <mergeCell ref="AG13:AK13"/>
    <mergeCell ref="AG14:AK14"/>
    <mergeCell ref="AL14:AP14"/>
    <mergeCell ref="AG12:AK12"/>
    <mergeCell ref="AL12:AP12"/>
    <mergeCell ref="AL13:AP13"/>
    <mergeCell ref="C12:P12"/>
    <mergeCell ref="Q12:T12"/>
    <mergeCell ref="U12:X12"/>
    <mergeCell ref="L19:AA20"/>
    <mergeCell ref="C13:P13"/>
    <mergeCell ref="Q13:T13"/>
    <mergeCell ref="U13:X13"/>
    <mergeCell ref="AB14:AF14"/>
    <mergeCell ref="C15:P15"/>
    <mergeCell ref="Q15:T15"/>
    <mergeCell ref="U15:X15"/>
    <mergeCell ref="C14:P14"/>
    <mergeCell ref="Q14:T14"/>
    <mergeCell ref="U14:X14"/>
    <mergeCell ref="L21:AA22"/>
    <mergeCell ref="AB21:AF22"/>
    <mergeCell ref="L23:AA24"/>
    <mergeCell ref="AB23:AF24"/>
    <mergeCell ref="AB19:AF20"/>
    <mergeCell ref="L17:AA18"/>
    <mergeCell ref="AB17:AF18"/>
    <mergeCell ref="U10:X11"/>
    <mergeCell ref="AB10:AF11"/>
    <mergeCell ref="AG10:AK11"/>
    <mergeCell ref="AL10:AP11"/>
    <mergeCell ref="A39:AS46"/>
    <mergeCell ref="V28:Z28"/>
    <mergeCell ref="C10:P11"/>
    <mergeCell ref="Q10:T11"/>
    <mergeCell ref="L25:AA26"/>
    <mergeCell ref="AB25:AF26"/>
    <mergeCell ref="A1:AS1"/>
    <mergeCell ref="M3:Z3"/>
    <mergeCell ref="M4:Z4"/>
    <mergeCell ref="M5:Z5"/>
    <mergeCell ref="M7:Z7"/>
    <mergeCell ref="M8:Z8"/>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11.xml><?xml version="1.0" encoding="utf-8"?>
<worksheet xmlns="http://schemas.openxmlformats.org/spreadsheetml/2006/main" xmlns:r="http://schemas.openxmlformats.org/officeDocument/2006/relationships">
  <sheetPr codeName="Sheet11"/>
  <dimension ref="A1:AV67"/>
  <sheetViews>
    <sheetView zoomScalePageLayoutView="0" workbookViewId="0" topLeftCell="A28">
      <selection activeCell="B44" sqref="B44:P45"/>
    </sheetView>
  </sheetViews>
  <sheetFormatPr defaultColWidth="2.00390625" defaultRowHeight="12.75"/>
  <cols>
    <col min="1" max="1" width="2.8515625" style="1" customWidth="1"/>
    <col min="2" max="16384" width="2.00390625" style="1" customWidth="1"/>
  </cols>
  <sheetData>
    <row r="1" spans="1:45" ht="19.5" thickBot="1">
      <c r="A1" s="147" t="s">
        <v>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row>
    <row r="2" ht="12.75" customHeight="1" thickTop="1"/>
    <row r="3" spans="1:44" ht="12.75" customHeight="1">
      <c r="A3" s="2" t="s">
        <v>171</v>
      </c>
      <c r="B3" s="2"/>
      <c r="L3" s="5"/>
      <c r="M3" s="206">
        <f>'Development Information'!M4</f>
        <v>0</v>
      </c>
      <c r="N3" s="206"/>
      <c r="O3" s="206"/>
      <c r="P3" s="206"/>
      <c r="Q3" s="206"/>
      <c r="R3" s="206"/>
      <c r="S3" s="206"/>
      <c r="T3" s="206"/>
      <c r="U3" s="206"/>
      <c r="V3" s="206"/>
      <c r="W3" s="206"/>
      <c r="X3" s="206"/>
      <c r="Y3" s="206"/>
      <c r="Z3" s="206"/>
      <c r="AB3" s="15" t="s">
        <v>136</v>
      </c>
      <c r="AD3" s="41"/>
      <c r="AE3" s="13"/>
      <c r="AF3" s="13"/>
      <c r="AG3" s="13"/>
      <c r="AH3" s="13"/>
      <c r="AI3" s="13"/>
      <c r="AJ3" s="206">
        <f>'Development Information'!M8</f>
        <v>0</v>
      </c>
      <c r="AK3" s="206"/>
      <c r="AL3" s="206"/>
      <c r="AM3" s="206"/>
      <c r="AN3" s="206"/>
      <c r="AO3" s="206"/>
      <c r="AP3" s="206"/>
      <c r="AQ3" s="206"/>
      <c r="AR3" s="206"/>
    </row>
    <row r="4" spans="1:44" ht="12.75" customHeight="1">
      <c r="A4" s="2" t="s">
        <v>60</v>
      </c>
      <c r="B4" s="2"/>
      <c r="M4" s="175">
        <f>'Development Information'!M5</f>
        <v>0</v>
      </c>
      <c r="N4" s="175"/>
      <c r="O4" s="175"/>
      <c r="P4" s="175"/>
      <c r="Q4" s="175"/>
      <c r="R4" s="175"/>
      <c r="S4" s="175"/>
      <c r="T4" s="175"/>
      <c r="U4" s="175"/>
      <c r="V4" s="175"/>
      <c r="W4" s="175"/>
      <c r="X4" s="175"/>
      <c r="Y4" s="175"/>
      <c r="Z4" s="175"/>
      <c r="AB4" s="15" t="s">
        <v>137</v>
      </c>
      <c r="AD4" s="11"/>
      <c r="AE4" s="13"/>
      <c r="AF4" s="13"/>
      <c r="AG4" s="13"/>
      <c r="AH4" s="13"/>
      <c r="AI4" s="13"/>
      <c r="AJ4" s="210">
        <f>'Development Information'!M9</f>
        <v>0</v>
      </c>
      <c r="AK4" s="210"/>
      <c r="AL4" s="210"/>
      <c r="AM4" s="210"/>
      <c r="AN4" s="210"/>
      <c r="AO4" s="210"/>
      <c r="AP4" s="210"/>
      <c r="AQ4" s="210"/>
      <c r="AR4" s="210"/>
    </row>
    <row r="5" spans="1:44" ht="12.75" customHeight="1">
      <c r="A5" s="2" t="s">
        <v>61</v>
      </c>
      <c r="B5" s="2"/>
      <c r="M5" s="175">
        <f>'Development Information'!M6</f>
        <v>0</v>
      </c>
      <c r="N5" s="175"/>
      <c r="O5" s="175"/>
      <c r="P5" s="175"/>
      <c r="Q5" s="175"/>
      <c r="R5" s="175"/>
      <c r="S5" s="175"/>
      <c r="T5" s="175"/>
      <c r="U5" s="175"/>
      <c r="V5" s="175"/>
      <c r="W5" s="175"/>
      <c r="X5" s="175"/>
      <c r="Y5" s="175"/>
      <c r="Z5" s="175"/>
      <c r="AD5" s="44"/>
      <c r="AE5" s="13"/>
      <c r="AF5" s="13"/>
      <c r="AG5" s="13"/>
      <c r="AH5" s="13"/>
      <c r="AI5" s="13"/>
      <c r="AJ5" s="13"/>
      <c r="AK5" s="13"/>
      <c r="AL5" s="13"/>
      <c r="AM5" s="13"/>
      <c r="AN5" s="13"/>
      <c r="AO5" s="34"/>
      <c r="AP5" s="34"/>
      <c r="AQ5" s="34"/>
      <c r="AR5" s="34"/>
    </row>
    <row r="6" spans="1:44" ht="12.75" customHeight="1">
      <c r="A6" s="2"/>
      <c r="B6" s="2"/>
      <c r="M6" s="48"/>
      <c r="N6" s="48"/>
      <c r="O6" s="48"/>
      <c r="P6" s="48"/>
      <c r="Q6" s="48"/>
      <c r="R6" s="48"/>
      <c r="S6" s="48"/>
      <c r="T6" s="48"/>
      <c r="U6" s="48"/>
      <c r="V6" s="48"/>
      <c r="W6" s="48"/>
      <c r="X6" s="48"/>
      <c r="Y6" s="14"/>
      <c r="Z6" s="14"/>
      <c r="AD6" s="44"/>
      <c r="AE6" s="13"/>
      <c r="AF6" s="13"/>
      <c r="AG6" s="13"/>
      <c r="AH6" s="13"/>
      <c r="AI6" s="13"/>
      <c r="AJ6" s="13"/>
      <c r="AK6" s="13"/>
      <c r="AL6" s="13"/>
      <c r="AM6" s="13"/>
      <c r="AN6" s="13"/>
      <c r="AO6" s="34"/>
      <c r="AP6" s="34"/>
      <c r="AQ6" s="34"/>
      <c r="AR6" s="34"/>
    </row>
    <row r="7" spans="3:44" ht="12.75" customHeight="1">
      <c r="C7" s="194" t="s">
        <v>321</v>
      </c>
      <c r="D7" s="195"/>
      <c r="E7" s="195"/>
      <c r="F7" s="195"/>
      <c r="G7" s="195"/>
      <c r="H7" s="195"/>
      <c r="I7" s="195"/>
      <c r="J7" s="195"/>
      <c r="K7" s="195"/>
      <c r="L7" s="195"/>
      <c r="M7" s="195"/>
      <c r="N7" s="195"/>
      <c r="O7" s="195"/>
      <c r="P7" s="196"/>
      <c r="Q7" s="214" t="s">
        <v>317</v>
      </c>
      <c r="R7" s="214"/>
      <c r="S7" s="214"/>
      <c r="T7" s="214"/>
      <c r="U7" s="214" t="s">
        <v>297</v>
      </c>
      <c r="V7" s="214"/>
      <c r="W7" s="214"/>
      <c r="X7" s="214"/>
      <c r="AB7" s="214" t="s">
        <v>332</v>
      </c>
      <c r="AC7" s="214"/>
      <c r="AD7" s="214"/>
      <c r="AE7" s="214"/>
      <c r="AF7" s="214"/>
      <c r="AG7" s="300" t="s">
        <v>324</v>
      </c>
      <c r="AH7" s="300"/>
      <c r="AI7" s="300"/>
      <c r="AJ7" s="300"/>
      <c r="AK7" s="300"/>
      <c r="AL7" s="300" t="s">
        <v>325</v>
      </c>
      <c r="AM7" s="301"/>
      <c r="AN7" s="301"/>
      <c r="AO7" s="301"/>
      <c r="AP7" s="301"/>
      <c r="AQ7" s="13"/>
      <c r="AR7" s="13"/>
    </row>
    <row r="8" spans="3:44" ht="12.75" customHeight="1">
      <c r="C8" s="197"/>
      <c r="D8" s="198"/>
      <c r="E8" s="198"/>
      <c r="F8" s="198"/>
      <c r="G8" s="198"/>
      <c r="H8" s="198"/>
      <c r="I8" s="198"/>
      <c r="J8" s="198"/>
      <c r="K8" s="198"/>
      <c r="L8" s="198"/>
      <c r="M8" s="198"/>
      <c r="N8" s="198"/>
      <c r="O8" s="198"/>
      <c r="P8" s="199"/>
      <c r="Q8" s="214"/>
      <c r="R8" s="214"/>
      <c r="S8" s="214"/>
      <c r="T8" s="214"/>
      <c r="U8" s="214"/>
      <c r="V8" s="214"/>
      <c r="W8" s="214"/>
      <c r="X8" s="214"/>
      <c r="AB8" s="214"/>
      <c r="AC8" s="214"/>
      <c r="AD8" s="214"/>
      <c r="AE8" s="214"/>
      <c r="AF8" s="214"/>
      <c r="AG8" s="300"/>
      <c r="AH8" s="300"/>
      <c r="AI8" s="300"/>
      <c r="AJ8" s="300"/>
      <c r="AK8" s="300"/>
      <c r="AL8" s="301"/>
      <c r="AM8" s="301"/>
      <c r="AN8" s="301"/>
      <c r="AO8" s="301"/>
      <c r="AP8" s="301"/>
      <c r="AQ8" s="13"/>
      <c r="AR8" s="13"/>
    </row>
    <row r="9" spans="3:44" ht="12.75" customHeight="1">
      <c r="C9" s="309" t="s">
        <v>313</v>
      </c>
      <c r="D9" s="309"/>
      <c r="E9" s="309"/>
      <c r="F9" s="309"/>
      <c r="G9" s="309"/>
      <c r="H9" s="309"/>
      <c r="I9" s="309"/>
      <c r="J9" s="309"/>
      <c r="K9" s="309"/>
      <c r="L9" s="309"/>
      <c r="M9" s="309"/>
      <c r="N9" s="309"/>
      <c r="O9" s="309"/>
      <c r="P9" s="309"/>
      <c r="Q9" s="160">
        <f>'Development Information'!AI31</f>
        <v>0</v>
      </c>
      <c r="R9" s="160"/>
      <c r="S9" s="160"/>
      <c r="T9" s="160"/>
      <c r="U9" s="305" t="e">
        <f>Q9/$Q$12</f>
        <v>#DIV/0!</v>
      </c>
      <c r="V9" s="305"/>
      <c r="W9" s="305"/>
      <c r="X9" s="305"/>
      <c r="AB9" s="40" t="s">
        <v>323</v>
      </c>
      <c r="AC9" s="40"/>
      <c r="AD9" s="40"/>
      <c r="AE9" s="40"/>
      <c r="AF9" s="40"/>
      <c r="AG9" s="306">
        <f>'Development Information'!H44</f>
        <v>1</v>
      </c>
      <c r="AH9" s="160"/>
      <c r="AI9" s="160"/>
      <c r="AJ9" s="160"/>
      <c r="AK9" s="160"/>
      <c r="AL9" s="307">
        <f>AG9/AG11</f>
        <v>1</v>
      </c>
      <c r="AM9" s="307"/>
      <c r="AN9" s="307"/>
      <c r="AO9" s="307"/>
      <c r="AP9" s="307"/>
      <c r="AQ9" s="36"/>
      <c r="AR9" s="36"/>
    </row>
    <row r="10" spans="3:44" ht="12.75" customHeight="1">
      <c r="C10" s="308" t="s">
        <v>333</v>
      </c>
      <c r="D10" s="308"/>
      <c r="E10" s="308"/>
      <c r="F10" s="308"/>
      <c r="G10" s="308"/>
      <c r="H10" s="308"/>
      <c r="I10" s="308"/>
      <c r="J10" s="308"/>
      <c r="K10" s="308"/>
      <c r="L10" s="308"/>
      <c r="M10" s="308"/>
      <c r="N10" s="308"/>
      <c r="O10" s="308"/>
      <c r="P10" s="308"/>
      <c r="Q10" s="160">
        <f>'Development Information'!AI33</f>
        <v>0</v>
      </c>
      <c r="R10" s="160"/>
      <c r="S10" s="160"/>
      <c r="T10" s="160"/>
      <c r="U10" s="305" t="e">
        <f>Q10/$Q$12</f>
        <v>#DIV/0!</v>
      </c>
      <c r="V10" s="305"/>
      <c r="W10" s="305"/>
      <c r="X10" s="305"/>
      <c r="AB10" s="40" t="s">
        <v>322</v>
      </c>
      <c r="AC10" s="40"/>
      <c r="AD10" s="40"/>
      <c r="AE10" s="40"/>
      <c r="AF10" s="40"/>
      <c r="AG10" s="306">
        <f>'Development Information'!H46</f>
        <v>0</v>
      </c>
      <c r="AH10" s="160"/>
      <c r="AI10" s="160"/>
      <c r="AJ10" s="160"/>
      <c r="AK10" s="160"/>
      <c r="AL10" s="307">
        <f>AG10/AG11</f>
        <v>0</v>
      </c>
      <c r="AM10" s="307"/>
      <c r="AN10" s="307"/>
      <c r="AO10" s="307"/>
      <c r="AP10" s="307"/>
      <c r="AQ10" s="36"/>
      <c r="AR10" s="36"/>
    </row>
    <row r="11" spans="3:44" ht="12.75" customHeight="1">
      <c r="C11" s="318" t="s">
        <v>320</v>
      </c>
      <c r="D11" s="318"/>
      <c r="E11" s="318"/>
      <c r="F11" s="318"/>
      <c r="G11" s="318"/>
      <c r="H11" s="318"/>
      <c r="I11" s="318"/>
      <c r="J11" s="318"/>
      <c r="K11" s="318"/>
      <c r="L11" s="318"/>
      <c r="M11" s="318"/>
      <c r="N11" s="318"/>
      <c r="O11" s="318"/>
      <c r="P11" s="318"/>
      <c r="Q11" s="160">
        <f>'Development Information'!AI35</f>
        <v>0</v>
      </c>
      <c r="R11" s="160"/>
      <c r="S11" s="160"/>
      <c r="T11" s="160"/>
      <c r="U11" s="305" t="e">
        <f>Q11/$Q$12</f>
        <v>#DIV/0!</v>
      </c>
      <c r="V11" s="305"/>
      <c r="W11" s="305"/>
      <c r="X11" s="305"/>
      <c r="AB11" s="214" t="s">
        <v>88</v>
      </c>
      <c r="AC11" s="214"/>
      <c r="AD11" s="214"/>
      <c r="AE11" s="214"/>
      <c r="AF11" s="214"/>
      <c r="AG11" s="306">
        <f>'Development Information'!H48</f>
        <v>1</v>
      </c>
      <c r="AH11" s="160"/>
      <c r="AI11" s="160"/>
      <c r="AJ11" s="160"/>
      <c r="AK11" s="160"/>
      <c r="AL11" s="307">
        <f>AG11/AG11</f>
        <v>1</v>
      </c>
      <c r="AM11" s="307"/>
      <c r="AN11" s="307"/>
      <c r="AO11" s="307"/>
      <c r="AP11" s="307"/>
      <c r="AQ11" s="18"/>
      <c r="AR11" s="18"/>
    </row>
    <row r="12" spans="1:44" ht="12.75" customHeight="1">
      <c r="A12" s="7"/>
      <c r="C12" s="316" t="s">
        <v>23</v>
      </c>
      <c r="D12" s="316"/>
      <c r="E12" s="316"/>
      <c r="F12" s="316"/>
      <c r="G12" s="316"/>
      <c r="H12" s="316"/>
      <c r="I12" s="316"/>
      <c r="J12" s="316"/>
      <c r="K12" s="316"/>
      <c r="L12" s="316"/>
      <c r="M12" s="316"/>
      <c r="N12" s="316"/>
      <c r="O12" s="316"/>
      <c r="P12" s="316"/>
      <c r="Q12" s="317">
        <f>'Development Information'!AI37</f>
        <v>0</v>
      </c>
      <c r="R12" s="317"/>
      <c r="S12" s="317"/>
      <c r="T12" s="317"/>
      <c r="U12" s="305" t="e">
        <f>Q12/$Q$12</f>
        <v>#DIV/0!</v>
      </c>
      <c r="V12" s="305"/>
      <c r="W12" s="305"/>
      <c r="X12" s="305"/>
      <c r="AQ12" s="13"/>
      <c r="AR12" s="13"/>
    </row>
    <row r="13" spans="1:44" ht="12.75" customHeight="1">
      <c r="A13" s="7"/>
      <c r="B13" s="4"/>
      <c r="C13" s="12"/>
      <c r="D13" s="12"/>
      <c r="E13" s="12"/>
      <c r="F13" s="12"/>
      <c r="G13" s="12"/>
      <c r="H13" s="12"/>
      <c r="I13" s="12"/>
      <c r="J13" s="12"/>
      <c r="K13" s="12"/>
      <c r="L13" s="12"/>
      <c r="M13" s="12"/>
      <c r="N13" s="53"/>
      <c r="O13" s="53"/>
      <c r="P13" s="53"/>
      <c r="Q13" s="54"/>
      <c r="R13" s="54"/>
      <c r="S13" s="54"/>
      <c r="T13" s="54"/>
      <c r="U13" s="55"/>
      <c r="V13" s="55"/>
      <c r="W13" s="55"/>
      <c r="X13" s="55"/>
      <c r="Y13" s="26"/>
      <c r="Z13" s="26"/>
      <c r="AA13" s="26"/>
      <c r="AB13" s="26"/>
      <c r="AC13" s="26"/>
      <c r="AD13" s="26"/>
      <c r="AE13" s="26"/>
      <c r="AF13" s="26"/>
      <c r="AG13" s="26"/>
      <c r="AH13" s="26"/>
      <c r="AI13" s="26"/>
      <c r="AJ13" s="4"/>
      <c r="AK13" s="4"/>
      <c r="AL13" s="4"/>
      <c r="AM13" s="4"/>
      <c r="AN13" s="4"/>
      <c r="AO13" s="4"/>
      <c r="AP13" s="4"/>
      <c r="AQ13" s="13"/>
      <c r="AR13" s="13"/>
    </row>
    <row r="14" spans="1:44" ht="12.75" customHeight="1">
      <c r="A14" s="7"/>
      <c r="B14" s="4"/>
      <c r="C14" s="12"/>
      <c r="D14" s="12"/>
      <c r="E14" s="12"/>
      <c r="F14" s="12"/>
      <c r="G14" s="12"/>
      <c r="H14" s="12"/>
      <c r="I14" s="12"/>
      <c r="J14" s="12"/>
      <c r="K14" s="12"/>
      <c r="L14" s="12"/>
      <c r="M14" s="65"/>
      <c r="N14" s="214" t="s">
        <v>208</v>
      </c>
      <c r="O14" s="214"/>
      <c r="P14" s="214"/>
      <c r="Q14" s="214"/>
      <c r="R14" s="214"/>
      <c r="S14" s="214"/>
      <c r="T14" s="214"/>
      <c r="U14" s="214"/>
      <c r="V14" s="214"/>
      <c r="W14" s="214"/>
      <c r="X14" s="214"/>
      <c r="Y14" s="214"/>
      <c r="Z14" s="214"/>
      <c r="AA14" s="214"/>
      <c r="AB14" s="214"/>
      <c r="AC14" s="214" t="s">
        <v>30</v>
      </c>
      <c r="AD14" s="214"/>
      <c r="AE14" s="214"/>
      <c r="AF14" s="214"/>
      <c r="AG14" s="214"/>
      <c r="AH14" s="214"/>
      <c r="AI14" s="214"/>
      <c r="AJ14" s="66"/>
      <c r="AK14" s="4"/>
      <c r="AL14" s="4"/>
      <c r="AM14" s="4"/>
      <c r="AN14" s="4"/>
      <c r="AO14" s="4"/>
      <c r="AP14" s="4"/>
      <c r="AQ14" s="13"/>
      <c r="AR14" s="13"/>
    </row>
    <row r="15" spans="1:44" ht="12.75" customHeight="1">
      <c r="A15" s="7"/>
      <c r="C15" s="12"/>
      <c r="D15" s="12"/>
      <c r="E15" s="12"/>
      <c r="F15" s="12"/>
      <c r="G15" s="12"/>
      <c r="H15" s="12"/>
      <c r="I15" s="12"/>
      <c r="J15" s="12"/>
      <c r="K15" s="12"/>
      <c r="L15" s="12"/>
      <c r="M15" s="12"/>
      <c r="N15" s="436" t="s">
        <v>73</v>
      </c>
      <c r="O15" s="437"/>
      <c r="P15" s="437"/>
      <c r="Q15" s="437"/>
      <c r="R15" s="437"/>
      <c r="S15" s="437"/>
      <c r="T15" s="437"/>
      <c r="U15" s="437"/>
      <c r="V15" s="437"/>
      <c r="W15" s="437"/>
      <c r="X15" s="437"/>
      <c r="Y15" s="437"/>
      <c r="Z15" s="437"/>
      <c r="AA15" s="437"/>
      <c r="AB15" s="438"/>
      <c r="AC15" s="426" t="e">
        <f>AE35</f>
        <v>#DIV/0!</v>
      </c>
      <c r="AD15" s="431"/>
      <c r="AE15" s="431"/>
      <c r="AF15" s="431"/>
      <c r="AG15" s="431"/>
      <c r="AH15" s="431"/>
      <c r="AI15" s="432"/>
      <c r="AJ15" s="4"/>
      <c r="AK15" s="4"/>
      <c r="AL15" s="4"/>
      <c r="AM15" s="4"/>
      <c r="AN15" s="4"/>
      <c r="AO15" s="4"/>
      <c r="AP15" s="4"/>
      <c r="AQ15" s="13"/>
      <c r="AR15" s="13"/>
    </row>
    <row r="16" spans="1:44" ht="12.75" customHeight="1">
      <c r="A16" s="7"/>
      <c r="C16" s="12"/>
      <c r="D16" s="12"/>
      <c r="E16" s="12"/>
      <c r="F16" s="12"/>
      <c r="G16" s="12"/>
      <c r="H16" s="12"/>
      <c r="I16" s="12"/>
      <c r="J16" s="12"/>
      <c r="K16" s="12"/>
      <c r="L16" s="12"/>
      <c r="M16" s="12"/>
      <c r="N16" s="436" t="s">
        <v>74</v>
      </c>
      <c r="O16" s="437"/>
      <c r="P16" s="437"/>
      <c r="Q16" s="437"/>
      <c r="R16" s="437"/>
      <c r="S16" s="437"/>
      <c r="T16" s="437"/>
      <c r="U16" s="437"/>
      <c r="V16" s="437"/>
      <c r="W16" s="437"/>
      <c r="X16" s="437"/>
      <c r="Y16" s="437"/>
      <c r="Z16" s="437"/>
      <c r="AA16" s="437"/>
      <c r="AB16" s="438"/>
      <c r="AC16" s="426" t="e">
        <f>AL54</f>
        <v>#DIV/0!</v>
      </c>
      <c r="AD16" s="402"/>
      <c r="AE16" s="402"/>
      <c r="AF16" s="402"/>
      <c r="AG16" s="402"/>
      <c r="AH16" s="402"/>
      <c r="AI16" s="403"/>
      <c r="AJ16" s="4"/>
      <c r="AK16" s="4"/>
      <c r="AL16" s="4"/>
      <c r="AM16" s="4"/>
      <c r="AN16" s="4"/>
      <c r="AO16" s="4"/>
      <c r="AP16" s="4"/>
      <c r="AQ16" s="13"/>
      <c r="AR16" s="13"/>
    </row>
    <row r="17" spans="1:44" ht="12.75" customHeight="1">
      <c r="A17" s="7"/>
      <c r="C17" s="12"/>
      <c r="D17" s="12"/>
      <c r="E17" s="12"/>
      <c r="F17" s="12"/>
      <c r="G17" s="12"/>
      <c r="H17" s="12"/>
      <c r="I17" s="12"/>
      <c r="J17" s="12"/>
      <c r="K17" s="12"/>
      <c r="L17" s="12"/>
      <c r="M17" s="12"/>
      <c r="N17" s="325" t="s">
        <v>88</v>
      </c>
      <c r="O17" s="325"/>
      <c r="P17" s="325"/>
      <c r="Q17" s="325"/>
      <c r="R17" s="325"/>
      <c r="S17" s="325"/>
      <c r="T17" s="325"/>
      <c r="U17" s="325"/>
      <c r="V17" s="325"/>
      <c r="W17" s="325"/>
      <c r="X17" s="325"/>
      <c r="Y17" s="325"/>
      <c r="Z17" s="325"/>
      <c r="AA17" s="325"/>
      <c r="AB17" s="325"/>
      <c r="AC17" s="532" t="e">
        <f>SUM(AC15:AI16)</f>
        <v>#DIV/0!</v>
      </c>
      <c r="AD17" s="533"/>
      <c r="AE17" s="533"/>
      <c r="AF17" s="533"/>
      <c r="AG17" s="533"/>
      <c r="AH17" s="533"/>
      <c r="AI17" s="534"/>
      <c r="AJ17" s="4"/>
      <c r="AK17" s="4"/>
      <c r="AL17" s="4"/>
      <c r="AM17" s="4"/>
      <c r="AN17" s="4"/>
      <c r="AO17" s="4"/>
      <c r="AP17" s="4"/>
      <c r="AQ17" s="13"/>
      <c r="AR17" s="13"/>
    </row>
    <row r="18" spans="1:44" ht="12.75" customHeight="1">
      <c r="A18" s="7"/>
      <c r="C18" s="12"/>
      <c r="D18" s="12"/>
      <c r="E18" s="12"/>
      <c r="F18" s="12"/>
      <c r="G18" s="12"/>
      <c r="H18" s="12"/>
      <c r="I18" s="12"/>
      <c r="J18" s="12"/>
      <c r="K18" s="12"/>
      <c r="L18" s="12"/>
      <c r="M18" s="12"/>
      <c r="N18" s="124"/>
      <c r="O18" s="124"/>
      <c r="P18" s="124"/>
      <c r="Q18" s="124"/>
      <c r="R18" s="124"/>
      <c r="S18" s="124"/>
      <c r="T18" s="124"/>
      <c r="U18" s="124"/>
      <c r="V18" s="124"/>
      <c r="W18" s="124"/>
      <c r="X18" s="124"/>
      <c r="Y18" s="124"/>
      <c r="Z18" s="124"/>
      <c r="AA18" s="124"/>
      <c r="AB18" s="126"/>
      <c r="AC18" s="127"/>
      <c r="AD18" s="126"/>
      <c r="AE18" s="126"/>
      <c r="AF18" s="126"/>
      <c r="AG18" s="126"/>
      <c r="AH18" s="126"/>
      <c r="AI18" s="126"/>
      <c r="AJ18" s="5"/>
      <c r="AK18" s="5"/>
      <c r="AL18" s="4"/>
      <c r="AM18" s="4"/>
      <c r="AN18" s="4"/>
      <c r="AO18" s="4"/>
      <c r="AP18" s="4"/>
      <c r="AQ18" s="13"/>
      <c r="AR18" s="13"/>
    </row>
    <row r="19" spans="1:48" ht="12.75" customHeight="1" thickBot="1">
      <c r="A19" s="411" t="s">
        <v>214</v>
      </c>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125"/>
      <c r="AU19" s="125"/>
      <c r="AV19" s="125"/>
    </row>
    <row r="20" spans="1:48" ht="12.7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row>
    <row r="21" spans="1:36" ht="12.75">
      <c r="A21" s="1" t="s">
        <v>4</v>
      </c>
      <c r="AH21" s="146"/>
      <c r="AI21" s="146"/>
      <c r="AJ21" s="146"/>
    </row>
    <row r="22" spans="1:48" s="19" customFormat="1" ht="12.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row>
    <row r="23" spans="1:48" s="19" customFormat="1" ht="12.75" customHeight="1">
      <c r="A23" s="4"/>
      <c r="B23" s="4"/>
      <c r="C23" s="4"/>
      <c r="D23" s="4"/>
      <c r="E23" s="1"/>
      <c r="F23" s="1"/>
      <c r="G23" s="1"/>
      <c r="H23" s="1"/>
      <c r="I23" s="214" t="s">
        <v>212</v>
      </c>
      <c r="J23" s="214"/>
      <c r="K23" s="214"/>
      <c r="L23" s="214"/>
      <c r="M23" s="214"/>
      <c r="N23" s="214"/>
      <c r="O23" s="214"/>
      <c r="P23" s="214"/>
      <c r="Q23" s="214"/>
      <c r="R23" s="214"/>
      <c r="S23" s="214"/>
      <c r="T23" s="214"/>
      <c r="U23" s="214"/>
      <c r="V23" s="214"/>
      <c r="W23" s="214"/>
      <c r="X23" s="319" t="s">
        <v>124</v>
      </c>
      <c r="Y23" s="320"/>
      <c r="Z23" s="320"/>
      <c r="AA23" s="320"/>
      <c r="AB23" s="320"/>
      <c r="AC23" s="320"/>
      <c r="AD23" s="321"/>
      <c r="AE23" s="214" t="s">
        <v>125</v>
      </c>
      <c r="AF23" s="214"/>
      <c r="AG23" s="214"/>
      <c r="AH23" s="214"/>
      <c r="AI23" s="214"/>
      <c r="AJ23" s="214"/>
      <c r="AK23" s="214"/>
      <c r="AL23" s="1"/>
      <c r="AM23" s="11"/>
      <c r="AN23" s="11"/>
      <c r="AO23" s="11"/>
      <c r="AP23" s="11"/>
      <c r="AQ23" s="11"/>
      <c r="AR23" s="11"/>
      <c r="AS23" s="11"/>
      <c r="AT23" s="11"/>
      <c r="AU23" s="11"/>
      <c r="AV23" s="11"/>
    </row>
    <row r="24" spans="1:48" s="19" customFormat="1" ht="15.75" customHeight="1">
      <c r="A24" s="4"/>
      <c r="B24" s="4"/>
      <c r="C24" s="4"/>
      <c r="D24" s="4"/>
      <c r="E24" s="1"/>
      <c r="F24" s="1"/>
      <c r="G24" s="1"/>
      <c r="H24" s="1"/>
      <c r="I24" s="214"/>
      <c r="J24" s="214"/>
      <c r="K24" s="214"/>
      <c r="L24" s="214"/>
      <c r="M24" s="214"/>
      <c r="N24" s="214"/>
      <c r="O24" s="214"/>
      <c r="P24" s="214"/>
      <c r="Q24" s="214"/>
      <c r="R24" s="214"/>
      <c r="S24" s="214"/>
      <c r="T24" s="214"/>
      <c r="U24" s="214"/>
      <c r="V24" s="214"/>
      <c r="W24" s="214"/>
      <c r="X24" s="322"/>
      <c r="Y24" s="323"/>
      <c r="Z24" s="323"/>
      <c r="AA24" s="323"/>
      <c r="AB24" s="323"/>
      <c r="AC24" s="323"/>
      <c r="AD24" s="324"/>
      <c r="AE24" s="214"/>
      <c r="AF24" s="214"/>
      <c r="AG24" s="214"/>
      <c r="AH24" s="214"/>
      <c r="AI24" s="214"/>
      <c r="AJ24" s="214"/>
      <c r="AK24" s="214"/>
      <c r="AL24" s="1"/>
      <c r="AM24" s="11"/>
      <c r="AN24" s="11"/>
      <c r="AO24" s="11"/>
      <c r="AP24" s="11"/>
      <c r="AQ24" s="11"/>
      <c r="AR24" s="11"/>
      <c r="AS24" s="11"/>
      <c r="AT24" s="11"/>
      <c r="AU24" s="11"/>
      <c r="AV24" s="11"/>
    </row>
    <row r="25" spans="1:48" s="19" customFormat="1" ht="12.75" customHeight="1">
      <c r="A25" s="4"/>
      <c r="B25" s="4"/>
      <c r="C25" s="4"/>
      <c r="D25" s="4"/>
      <c r="E25" s="1"/>
      <c r="F25" s="1"/>
      <c r="G25" s="1"/>
      <c r="H25" s="1"/>
      <c r="I25" s="215"/>
      <c r="J25" s="215"/>
      <c r="K25" s="215"/>
      <c r="L25" s="215"/>
      <c r="M25" s="215"/>
      <c r="N25" s="215"/>
      <c r="O25" s="215"/>
      <c r="P25" s="215"/>
      <c r="Q25" s="215"/>
      <c r="R25" s="215"/>
      <c r="S25" s="215"/>
      <c r="T25" s="215"/>
      <c r="U25" s="215"/>
      <c r="V25" s="215"/>
      <c r="W25" s="215"/>
      <c r="X25" s="386"/>
      <c r="Y25" s="387"/>
      <c r="Z25" s="387"/>
      <c r="AA25" s="387"/>
      <c r="AB25" s="387"/>
      <c r="AC25" s="387"/>
      <c r="AD25" s="387"/>
      <c r="AE25" s="380" t="e">
        <f>IF($AH$22="Yes",X25,X25*SUM($U$9:$X$10))</f>
        <v>#DIV/0!</v>
      </c>
      <c r="AF25" s="381"/>
      <c r="AG25" s="381"/>
      <c r="AH25" s="381"/>
      <c r="AI25" s="381"/>
      <c r="AJ25" s="381"/>
      <c r="AK25" s="382"/>
      <c r="AL25" s="1"/>
      <c r="AM25" s="11"/>
      <c r="AN25" s="11"/>
      <c r="AO25" s="11"/>
      <c r="AP25" s="11"/>
      <c r="AQ25" s="11"/>
      <c r="AR25" s="11"/>
      <c r="AS25" s="11"/>
      <c r="AT25" s="11"/>
      <c r="AU25" s="11"/>
      <c r="AV25" s="11"/>
    </row>
    <row r="26" spans="1:48" s="19" customFormat="1" ht="12.75" customHeight="1">
      <c r="A26" s="4"/>
      <c r="B26" s="4"/>
      <c r="C26" s="4"/>
      <c r="D26" s="4"/>
      <c r="E26" s="1"/>
      <c r="F26" s="1"/>
      <c r="G26" s="1"/>
      <c r="H26" s="1"/>
      <c r="I26" s="215"/>
      <c r="J26" s="215"/>
      <c r="K26" s="215"/>
      <c r="L26" s="215"/>
      <c r="M26" s="215"/>
      <c r="N26" s="215"/>
      <c r="O26" s="215"/>
      <c r="P26" s="215"/>
      <c r="Q26" s="215"/>
      <c r="R26" s="215"/>
      <c r="S26" s="215"/>
      <c r="T26" s="215"/>
      <c r="U26" s="215"/>
      <c r="V26" s="215"/>
      <c r="W26" s="215"/>
      <c r="X26" s="388"/>
      <c r="Y26" s="389"/>
      <c r="Z26" s="389"/>
      <c r="AA26" s="389"/>
      <c r="AB26" s="389"/>
      <c r="AC26" s="389"/>
      <c r="AD26" s="389"/>
      <c r="AE26" s="383" t="e">
        <f>IF($AH$22="Yes",AE25,AE25*$AL$9)</f>
        <v>#DIV/0!</v>
      </c>
      <c r="AF26" s="384"/>
      <c r="AG26" s="384"/>
      <c r="AH26" s="384"/>
      <c r="AI26" s="384"/>
      <c r="AJ26" s="384"/>
      <c r="AK26" s="385"/>
      <c r="AL26" s="1"/>
      <c r="AM26" s="11"/>
      <c r="AN26" s="11"/>
      <c r="AO26" s="11"/>
      <c r="AP26" s="11"/>
      <c r="AQ26" s="11"/>
      <c r="AR26" s="11"/>
      <c r="AS26" s="11"/>
      <c r="AT26" s="11"/>
      <c r="AU26" s="11"/>
      <c r="AV26" s="11"/>
    </row>
    <row r="27" spans="1:48" s="19" customFormat="1" ht="12.75" customHeight="1">
      <c r="A27" s="4"/>
      <c r="B27" s="4"/>
      <c r="C27" s="4"/>
      <c r="D27" s="4"/>
      <c r="E27" s="1"/>
      <c r="F27" s="1"/>
      <c r="G27" s="1"/>
      <c r="H27" s="1"/>
      <c r="I27" s="215"/>
      <c r="J27" s="215"/>
      <c r="K27" s="215"/>
      <c r="L27" s="215"/>
      <c r="M27" s="215"/>
      <c r="N27" s="215"/>
      <c r="O27" s="215"/>
      <c r="P27" s="215"/>
      <c r="Q27" s="215"/>
      <c r="R27" s="215"/>
      <c r="S27" s="215"/>
      <c r="T27" s="215"/>
      <c r="U27" s="215"/>
      <c r="V27" s="215"/>
      <c r="W27" s="215"/>
      <c r="X27" s="386"/>
      <c r="Y27" s="387"/>
      <c r="Z27" s="387"/>
      <c r="AA27" s="387"/>
      <c r="AB27" s="387"/>
      <c r="AC27" s="387"/>
      <c r="AD27" s="387"/>
      <c r="AE27" s="380" t="e">
        <f>IF($AH$22="Yes",X27,X27*SUM($U$9:$X$10))</f>
        <v>#DIV/0!</v>
      </c>
      <c r="AF27" s="381"/>
      <c r="AG27" s="381"/>
      <c r="AH27" s="381"/>
      <c r="AI27" s="381"/>
      <c r="AJ27" s="381"/>
      <c r="AK27" s="382"/>
      <c r="AL27" s="1"/>
      <c r="AM27" s="11"/>
      <c r="AN27" s="11"/>
      <c r="AO27" s="11"/>
      <c r="AP27" s="11"/>
      <c r="AQ27" s="11"/>
      <c r="AR27" s="11"/>
      <c r="AS27" s="11"/>
      <c r="AT27" s="11"/>
      <c r="AU27" s="11"/>
      <c r="AV27" s="11"/>
    </row>
    <row r="28" spans="1:48" s="19" customFormat="1" ht="12.75" customHeight="1">
      <c r="A28" s="4"/>
      <c r="B28" s="4"/>
      <c r="C28" s="4"/>
      <c r="D28" s="4"/>
      <c r="E28" s="1"/>
      <c r="F28" s="1"/>
      <c r="G28" s="1"/>
      <c r="H28" s="1"/>
      <c r="I28" s="215"/>
      <c r="J28" s="215"/>
      <c r="K28" s="215"/>
      <c r="L28" s="215"/>
      <c r="M28" s="215"/>
      <c r="N28" s="215"/>
      <c r="O28" s="215"/>
      <c r="P28" s="215"/>
      <c r="Q28" s="215"/>
      <c r="R28" s="215"/>
      <c r="S28" s="215"/>
      <c r="T28" s="215"/>
      <c r="U28" s="215"/>
      <c r="V28" s="215"/>
      <c r="W28" s="215"/>
      <c r="X28" s="388"/>
      <c r="Y28" s="389"/>
      <c r="Z28" s="389"/>
      <c r="AA28" s="389"/>
      <c r="AB28" s="389"/>
      <c r="AC28" s="389"/>
      <c r="AD28" s="389"/>
      <c r="AE28" s="383" t="e">
        <f>IF($AH$22="Yes",AE27,AE27*$AL$9)</f>
        <v>#DIV/0!</v>
      </c>
      <c r="AF28" s="384"/>
      <c r="AG28" s="384"/>
      <c r="AH28" s="384"/>
      <c r="AI28" s="384"/>
      <c r="AJ28" s="384"/>
      <c r="AK28" s="385"/>
      <c r="AL28" s="1"/>
      <c r="AM28" s="11"/>
      <c r="AN28" s="11"/>
      <c r="AO28" s="11"/>
      <c r="AP28" s="11"/>
      <c r="AQ28" s="11"/>
      <c r="AR28" s="11"/>
      <c r="AS28" s="11"/>
      <c r="AT28" s="11"/>
      <c r="AU28" s="11"/>
      <c r="AV28" s="11"/>
    </row>
    <row r="29" spans="1:48" s="19" customFormat="1" ht="12.75" customHeight="1">
      <c r="A29" s="4"/>
      <c r="B29" s="4"/>
      <c r="C29" s="4"/>
      <c r="D29" s="4"/>
      <c r="E29" s="1"/>
      <c r="F29" s="1"/>
      <c r="G29" s="1"/>
      <c r="H29" s="1"/>
      <c r="I29" s="215"/>
      <c r="J29" s="215"/>
      <c r="K29" s="215"/>
      <c r="L29" s="215"/>
      <c r="M29" s="215"/>
      <c r="N29" s="215"/>
      <c r="O29" s="215"/>
      <c r="P29" s="215"/>
      <c r="Q29" s="215"/>
      <c r="R29" s="215"/>
      <c r="S29" s="215"/>
      <c r="T29" s="215"/>
      <c r="U29" s="215"/>
      <c r="V29" s="215"/>
      <c r="W29" s="215"/>
      <c r="X29" s="386"/>
      <c r="Y29" s="387"/>
      <c r="Z29" s="387"/>
      <c r="AA29" s="387"/>
      <c r="AB29" s="387"/>
      <c r="AC29" s="387"/>
      <c r="AD29" s="387"/>
      <c r="AE29" s="380" t="e">
        <f>IF($AH$22="Yes",X29,X29*SUM($U$9:$X$10))</f>
        <v>#DIV/0!</v>
      </c>
      <c r="AF29" s="381"/>
      <c r="AG29" s="381"/>
      <c r="AH29" s="381"/>
      <c r="AI29" s="381"/>
      <c r="AJ29" s="381"/>
      <c r="AK29" s="382"/>
      <c r="AL29" s="1"/>
      <c r="AM29" s="11"/>
      <c r="AN29" s="11"/>
      <c r="AO29" s="11"/>
      <c r="AP29" s="11"/>
      <c r="AQ29" s="11"/>
      <c r="AR29" s="11"/>
      <c r="AS29" s="11"/>
      <c r="AT29" s="11"/>
      <c r="AU29" s="11"/>
      <c r="AV29" s="11"/>
    </row>
    <row r="30" spans="1:48" s="19" customFormat="1" ht="12.75" customHeight="1">
      <c r="A30" s="4"/>
      <c r="B30" s="4"/>
      <c r="C30" s="4"/>
      <c r="D30" s="4"/>
      <c r="E30" s="1"/>
      <c r="F30" s="1"/>
      <c r="G30" s="1"/>
      <c r="H30" s="1"/>
      <c r="I30" s="215"/>
      <c r="J30" s="215"/>
      <c r="K30" s="215"/>
      <c r="L30" s="215"/>
      <c r="M30" s="215"/>
      <c r="N30" s="215"/>
      <c r="O30" s="215"/>
      <c r="P30" s="215"/>
      <c r="Q30" s="215"/>
      <c r="R30" s="215"/>
      <c r="S30" s="215"/>
      <c r="T30" s="215"/>
      <c r="U30" s="215"/>
      <c r="V30" s="215"/>
      <c r="W30" s="215"/>
      <c r="X30" s="388"/>
      <c r="Y30" s="389"/>
      <c r="Z30" s="389"/>
      <c r="AA30" s="389"/>
      <c r="AB30" s="389"/>
      <c r="AC30" s="389"/>
      <c r="AD30" s="389"/>
      <c r="AE30" s="383" t="e">
        <f>IF($AH$22="Yes",AE29,AE29*$AL$9)</f>
        <v>#DIV/0!</v>
      </c>
      <c r="AF30" s="384"/>
      <c r="AG30" s="384"/>
      <c r="AH30" s="384"/>
      <c r="AI30" s="384"/>
      <c r="AJ30" s="384"/>
      <c r="AK30" s="385"/>
      <c r="AL30" s="1"/>
      <c r="AM30" s="11"/>
      <c r="AN30" s="11"/>
      <c r="AO30" s="11"/>
      <c r="AP30" s="11"/>
      <c r="AQ30" s="11"/>
      <c r="AR30" s="11"/>
      <c r="AS30" s="11"/>
      <c r="AT30" s="11"/>
      <c r="AU30" s="11"/>
      <c r="AV30" s="11"/>
    </row>
    <row r="31" spans="1:48" s="19" customFormat="1" ht="12.75" customHeight="1">
      <c r="A31" s="4"/>
      <c r="B31" s="4"/>
      <c r="C31" s="4"/>
      <c r="D31" s="4"/>
      <c r="E31" s="1"/>
      <c r="F31" s="1"/>
      <c r="G31" s="1"/>
      <c r="H31" s="1"/>
      <c r="I31" s="215"/>
      <c r="J31" s="215"/>
      <c r="K31" s="215"/>
      <c r="L31" s="215"/>
      <c r="M31" s="215"/>
      <c r="N31" s="215"/>
      <c r="O31" s="215"/>
      <c r="P31" s="215"/>
      <c r="Q31" s="215"/>
      <c r="R31" s="215"/>
      <c r="S31" s="215"/>
      <c r="T31" s="215"/>
      <c r="U31" s="215"/>
      <c r="V31" s="215"/>
      <c r="W31" s="215"/>
      <c r="X31" s="386"/>
      <c r="Y31" s="387"/>
      <c r="Z31" s="387"/>
      <c r="AA31" s="387"/>
      <c r="AB31" s="387"/>
      <c r="AC31" s="387"/>
      <c r="AD31" s="387"/>
      <c r="AE31" s="380" t="e">
        <f>IF($AH$22="Yes",X31,X31*SUM($U$9:$X$10))</f>
        <v>#DIV/0!</v>
      </c>
      <c r="AF31" s="381"/>
      <c r="AG31" s="381"/>
      <c r="AH31" s="381"/>
      <c r="AI31" s="381"/>
      <c r="AJ31" s="381"/>
      <c r="AK31" s="382"/>
      <c r="AL31" s="1"/>
      <c r="AM31" s="11"/>
      <c r="AN31" s="11"/>
      <c r="AO31" s="11"/>
      <c r="AP31" s="11"/>
      <c r="AQ31" s="11"/>
      <c r="AR31" s="11"/>
      <c r="AS31" s="11"/>
      <c r="AT31" s="11"/>
      <c r="AU31" s="11"/>
      <c r="AV31" s="11"/>
    </row>
    <row r="32" spans="1:48" s="19" customFormat="1" ht="12.75" customHeight="1">
      <c r="A32" s="4"/>
      <c r="B32" s="4"/>
      <c r="C32" s="4"/>
      <c r="D32" s="4"/>
      <c r="E32" s="1"/>
      <c r="F32" s="1"/>
      <c r="G32" s="1"/>
      <c r="H32" s="1"/>
      <c r="I32" s="215"/>
      <c r="J32" s="215"/>
      <c r="K32" s="215"/>
      <c r="L32" s="215"/>
      <c r="M32" s="215"/>
      <c r="N32" s="215"/>
      <c r="O32" s="215"/>
      <c r="P32" s="215"/>
      <c r="Q32" s="215"/>
      <c r="R32" s="215"/>
      <c r="S32" s="215"/>
      <c r="T32" s="215"/>
      <c r="U32" s="215"/>
      <c r="V32" s="215"/>
      <c r="W32" s="215"/>
      <c r="X32" s="388"/>
      <c r="Y32" s="389"/>
      <c r="Z32" s="389"/>
      <c r="AA32" s="389"/>
      <c r="AB32" s="389"/>
      <c r="AC32" s="389"/>
      <c r="AD32" s="389"/>
      <c r="AE32" s="383" t="e">
        <f>IF($AH$22="Yes",AE31,AE31*$AL$9)</f>
        <v>#DIV/0!</v>
      </c>
      <c r="AF32" s="384"/>
      <c r="AG32" s="384"/>
      <c r="AH32" s="384"/>
      <c r="AI32" s="384"/>
      <c r="AJ32" s="384"/>
      <c r="AK32" s="385"/>
      <c r="AL32" s="1"/>
      <c r="AM32" s="11"/>
      <c r="AN32" s="11"/>
      <c r="AO32" s="11"/>
      <c r="AP32" s="11"/>
      <c r="AQ32" s="11"/>
      <c r="AR32" s="11"/>
      <c r="AS32" s="11"/>
      <c r="AT32" s="11"/>
      <c r="AU32" s="11"/>
      <c r="AV32" s="11"/>
    </row>
    <row r="33" spans="1:48" ht="12.75" customHeight="1">
      <c r="A33" s="4"/>
      <c r="B33" s="4"/>
      <c r="C33" s="4"/>
      <c r="D33" s="4"/>
      <c r="I33" s="215"/>
      <c r="J33" s="215"/>
      <c r="K33" s="215"/>
      <c r="L33" s="215"/>
      <c r="M33" s="215"/>
      <c r="N33" s="215"/>
      <c r="O33" s="215"/>
      <c r="P33" s="215"/>
      <c r="Q33" s="215"/>
      <c r="R33" s="215"/>
      <c r="S33" s="215"/>
      <c r="T33" s="215"/>
      <c r="U33" s="215"/>
      <c r="V33" s="215"/>
      <c r="W33" s="215"/>
      <c r="X33" s="386"/>
      <c r="Y33" s="387"/>
      <c r="Z33" s="387"/>
      <c r="AA33" s="387"/>
      <c r="AB33" s="387"/>
      <c r="AC33" s="387"/>
      <c r="AD33" s="387"/>
      <c r="AE33" s="380" t="e">
        <f>IF($AH$22="Yes",X33,X33*SUM($U$9:$X$10))</f>
        <v>#DIV/0!</v>
      </c>
      <c r="AF33" s="381"/>
      <c r="AG33" s="381"/>
      <c r="AH33" s="381"/>
      <c r="AI33" s="381"/>
      <c r="AJ33" s="381"/>
      <c r="AK33" s="382"/>
      <c r="AM33" s="11"/>
      <c r="AN33" s="11"/>
      <c r="AO33" s="11"/>
      <c r="AP33" s="11"/>
      <c r="AQ33" s="11"/>
      <c r="AR33" s="11"/>
      <c r="AS33" s="11"/>
      <c r="AT33" s="11"/>
      <c r="AU33" s="11"/>
      <c r="AV33" s="11"/>
    </row>
    <row r="34" spans="1:48" ht="12.75" customHeight="1">
      <c r="A34" s="5"/>
      <c r="B34" s="5"/>
      <c r="C34" s="5"/>
      <c r="D34" s="5"/>
      <c r="E34" s="19"/>
      <c r="F34" s="19"/>
      <c r="G34" s="19"/>
      <c r="H34" s="19"/>
      <c r="I34" s="215"/>
      <c r="J34" s="215"/>
      <c r="K34" s="215"/>
      <c r="L34" s="215"/>
      <c r="M34" s="215"/>
      <c r="N34" s="215"/>
      <c r="O34" s="215"/>
      <c r="P34" s="215"/>
      <c r="Q34" s="215"/>
      <c r="R34" s="215"/>
      <c r="S34" s="215"/>
      <c r="T34" s="215"/>
      <c r="U34" s="215"/>
      <c r="V34" s="215"/>
      <c r="W34" s="215"/>
      <c r="X34" s="388"/>
      <c r="Y34" s="389"/>
      <c r="Z34" s="389"/>
      <c r="AA34" s="389"/>
      <c r="AB34" s="389"/>
      <c r="AC34" s="389"/>
      <c r="AD34" s="389"/>
      <c r="AE34" s="383" t="e">
        <f>IF($AH$22="Yes",AE33,AE33*$AL$9)</f>
        <v>#DIV/0!</v>
      </c>
      <c r="AF34" s="384"/>
      <c r="AG34" s="384"/>
      <c r="AH34" s="384"/>
      <c r="AI34" s="384"/>
      <c r="AJ34" s="384"/>
      <c r="AK34" s="385"/>
      <c r="AL34" s="19"/>
      <c r="AM34" s="11"/>
      <c r="AN34" s="11"/>
      <c r="AO34" s="11"/>
      <c r="AP34" s="11"/>
      <c r="AQ34" s="11"/>
      <c r="AR34" s="11"/>
      <c r="AS34" s="11"/>
      <c r="AT34" s="11"/>
      <c r="AU34" s="11"/>
      <c r="AV34" s="11"/>
    </row>
    <row r="35" spans="1:48" ht="12.75" customHeight="1">
      <c r="A35" s="5"/>
      <c r="B35" s="5"/>
      <c r="C35" s="5"/>
      <c r="D35" s="5"/>
      <c r="E35" s="19"/>
      <c r="F35" s="19"/>
      <c r="G35" s="19"/>
      <c r="H35" s="19"/>
      <c r="I35" s="325" t="s">
        <v>88</v>
      </c>
      <c r="J35" s="325"/>
      <c r="K35" s="325"/>
      <c r="L35" s="325"/>
      <c r="M35" s="325"/>
      <c r="N35" s="325"/>
      <c r="O35" s="325"/>
      <c r="P35" s="325"/>
      <c r="Q35" s="325"/>
      <c r="R35" s="325"/>
      <c r="S35" s="325"/>
      <c r="T35" s="325"/>
      <c r="U35" s="325"/>
      <c r="V35" s="325"/>
      <c r="W35" s="325"/>
      <c r="X35" s="397">
        <f>SUM(X25:AD34)</f>
        <v>0</v>
      </c>
      <c r="Y35" s="333"/>
      <c r="Z35" s="333"/>
      <c r="AA35" s="333"/>
      <c r="AB35" s="333"/>
      <c r="AC35" s="333"/>
      <c r="AD35" s="334"/>
      <c r="AE35" s="535" t="e">
        <f>SUM(AE26,AE28,AE30,AE32,AE34)</f>
        <v>#DIV/0!</v>
      </c>
      <c r="AF35" s="536"/>
      <c r="AG35" s="536"/>
      <c r="AH35" s="536"/>
      <c r="AI35" s="536"/>
      <c r="AJ35" s="536"/>
      <c r="AK35" s="537"/>
      <c r="AL35" s="19"/>
      <c r="AM35" s="11"/>
      <c r="AN35" s="11"/>
      <c r="AO35" s="11"/>
      <c r="AP35" s="11"/>
      <c r="AQ35" s="11"/>
      <c r="AR35" s="11"/>
      <c r="AS35" s="11"/>
      <c r="AT35" s="11"/>
      <c r="AU35" s="11"/>
      <c r="AV35" s="11"/>
    </row>
    <row r="36" spans="1:48" s="19" customFormat="1" ht="12.75" customHeight="1">
      <c r="A36" s="14"/>
      <c r="B36" s="14"/>
      <c r="C36" s="14"/>
      <c r="D36" s="14"/>
      <c r="E36" s="14"/>
      <c r="F36" s="14"/>
      <c r="G36" s="14"/>
      <c r="H36" s="14"/>
      <c r="I36" s="325"/>
      <c r="J36" s="325"/>
      <c r="K36" s="325"/>
      <c r="L36" s="325"/>
      <c r="M36" s="325"/>
      <c r="N36" s="325"/>
      <c r="O36" s="325"/>
      <c r="P36" s="325"/>
      <c r="Q36" s="325"/>
      <c r="R36" s="325"/>
      <c r="S36" s="325"/>
      <c r="T36" s="325"/>
      <c r="U36" s="325"/>
      <c r="V36" s="325"/>
      <c r="W36" s="325"/>
      <c r="X36" s="398"/>
      <c r="Y36" s="335"/>
      <c r="Z36" s="335"/>
      <c r="AA36" s="335"/>
      <c r="AB36" s="335"/>
      <c r="AC36" s="335"/>
      <c r="AD36" s="336"/>
      <c r="AE36" s="538"/>
      <c r="AF36" s="539"/>
      <c r="AG36" s="539"/>
      <c r="AH36" s="539"/>
      <c r="AI36" s="539"/>
      <c r="AJ36" s="539"/>
      <c r="AK36" s="540"/>
      <c r="AL36" s="14"/>
      <c r="AM36" s="11"/>
      <c r="AN36" s="11"/>
      <c r="AO36" s="11"/>
      <c r="AP36" s="11"/>
      <c r="AQ36" s="11"/>
      <c r="AR36" s="11"/>
      <c r="AS36" s="11"/>
      <c r="AT36" s="11"/>
      <c r="AU36" s="11"/>
      <c r="AV36" s="11"/>
    </row>
    <row r="37" spans="1:48" ht="12.75" customHeight="1">
      <c r="A37" s="14"/>
      <c r="B37" s="14"/>
      <c r="C37" s="14"/>
      <c r="D37" s="14"/>
      <c r="E37" s="14"/>
      <c r="F37" s="14"/>
      <c r="G37" s="14"/>
      <c r="H37" s="14"/>
      <c r="I37" s="64"/>
      <c r="J37" s="64"/>
      <c r="K37" s="64"/>
      <c r="L37" s="64"/>
      <c r="M37" s="64"/>
      <c r="N37" s="64"/>
      <c r="O37" s="64"/>
      <c r="P37" s="64"/>
      <c r="Q37" s="64"/>
      <c r="R37" s="64"/>
      <c r="S37" s="64"/>
      <c r="T37" s="64"/>
      <c r="U37" s="64"/>
      <c r="V37" s="64"/>
      <c r="W37" s="64"/>
      <c r="AL37" s="19"/>
      <c r="AM37" s="19"/>
      <c r="AN37" s="19"/>
      <c r="AO37" s="19"/>
      <c r="AP37" s="19"/>
      <c r="AQ37" s="19"/>
      <c r="AR37" s="19"/>
      <c r="AS37" s="14"/>
      <c r="AT37" s="14"/>
      <c r="AU37" s="14"/>
      <c r="AV37" s="14"/>
    </row>
    <row r="38" spans="1:48" ht="12.75" customHeight="1" thickBot="1">
      <c r="A38" s="411" t="s">
        <v>215</v>
      </c>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125"/>
      <c r="AU38" s="125"/>
      <c r="AV38" s="125"/>
    </row>
    <row r="39" spans="1:48"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row>
    <row r="40" spans="1:36" ht="12.75">
      <c r="A40" s="1" t="s">
        <v>4</v>
      </c>
      <c r="AH40" s="146"/>
      <c r="AI40" s="146"/>
      <c r="AJ40" s="146"/>
    </row>
    <row r="41" spans="1:48"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row>
    <row r="42" spans="1:48" ht="12.75" customHeight="1">
      <c r="A42" s="4"/>
      <c r="B42" s="194" t="s">
        <v>212</v>
      </c>
      <c r="C42" s="195"/>
      <c r="D42" s="195"/>
      <c r="E42" s="195"/>
      <c r="F42" s="195"/>
      <c r="G42" s="195"/>
      <c r="H42" s="195"/>
      <c r="I42" s="195"/>
      <c r="J42" s="195"/>
      <c r="K42" s="195"/>
      <c r="L42" s="195"/>
      <c r="M42" s="195"/>
      <c r="N42" s="195"/>
      <c r="O42" s="195"/>
      <c r="P42" s="196"/>
      <c r="Q42" s="319" t="s">
        <v>126</v>
      </c>
      <c r="R42" s="320"/>
      <c r="S42" s="320"/>
      <c r="T42" s="320"/>
      <c r="U42" s="320"/>
      <c r="V42" s="320"/>
      <c r="W42" s="321"/>
      <c r="X42" s="319" t="s">
        <v>127</v>
      </c>
      <c r="Y42" s="320"/>
      <c r="Z42" s="320"/>
      <c r="AA42" s="320"/>
      <c r="AB42" s="320"/>
      <c r="AC42" s="320"/>
      <c r="AD42" s="321"/>
      <c r="AE42" s="319" t="s">
        <v>213</v>
      </c>
      <c r="AF42" s="320"/>
      <c r="AG42" s="320"/>
      <c r="AH42" s="320"/>
      <c r="AI42" s="320"/>
      <c r="AJ42" s="320"/>
      <c r="AK42" s="321"/>
      <c r="AL42" s="194" t="s">
        <v>128</v>
      </c>
      <c r="AM42" s="195"/>
      <c r="AN42" s="195"/>
      <c r="AO42" s="195"/>
      <c r="AP42" s="195"/>
      <c r="AQ42" s="195"/>
      <c r="AR42" s="196"/>
      <c r="AS42" s="11"/>
      <c r="AT42" s="11"/>
      <c r="AU42" s="11"/>
      <c r="AV42" s="11"/>
    </row>
    <row r="43" spans="1:48" ht="14.25" customHeight="1">
      <c r="A43" s="4"/>
      <c r="B43" s="197"/>
      <c r="C43" s="198"/>
      <c r="D43" s="198"/>
      <c r="E43" s="198"/>
      <c r="F43" s="198"/>
      <c r="G43" s="198"/>
      <c r="H43" s="198"/>
      <c r="I43" s="198"/>
      <c r="J43" s="198"/>
      <c r="K43" s="198"/>
      <c r="L43" s="198"/>
      <c r="M43" s="198"/>
      <c r="N43" s="198"/>
      <c r="O43" s="198"/>
      <c r="P43" s="199"/>
      <c r="Q43" s="322"/>
      <c r="R43" s="323"/>
      <c r="S43" s="323"/>
      <c r="T43" s="323"/>
      <c r="U43" s="323"/>
      <c r="V43" s="323"/>
      <c r="W43" s="324"/>
      <c r="X43" s="322"/>
      <c r="Y43" s="323"/>
      <c r="Z43" s="323"/>
      <c r="AA43" s="323"/>
      <c r="AB43" s="323"/>
      <c r="AC43" s="323"/>
      <c r="AD43" s="324"/>
      <c r="AE43" s="322"/>
      <c r="AF43" s="323"/>
      <c r="AG43" s="323"/>
      <c r="AH43" s="323"/>
      <c r="AI43" s="323"/>
      <c r="AJ43" s="323"/>
      <c r="AK43" s="324"/>
      <c r="AL43" s="197"/>
      <c r="AM43" s="198"/>
      <c r="AN43" s="198"/>
      <c r="AO43" s="198"/>
      <c r="AP43" s="198"/>
      <c r="AQ43" s="198"/>
      <c r="AR43" s="199"/>
      <c r="AS43" s="11"/>
      <c r="AT43" s="11"/>
      <c r="AU43" s="11"/>
      <c r="AV43" s="11"/>
    </row>
    <row r="44" spans="1:48" ht="12.75" customHeight="1">
      <c r="A44" s="4"/>
      <c r="B44" s="406"/>
      <c r="C44" s="407"/>
      <c r="D44" s="407"/>
      <c r="E44" s="407"/>
      <c r="F44" s="407"/>
      <c r="G44" s="407"/>
      <c r="H44" s="407"/>
      <c r="I44" s="407"/>
      <c r="J44" s="407"/>
      <c r="K44" s="407"/>
      <c r="L44" s="407"/>
      <c r="M44" s="407"/>
      <c r="N44" s="407"/>
      <c r="O44" s="407"/>
      <c r="P44" s="408"/>
      <c r="Q44" s="386"/>
      <c r="R44" s="387"/>
      <c r="S44" s="387"/>
      <c r="T44" s="387"/>
      <c r="U44" s="387"/>
      <c r="V44" s="387"/>
      <c r="W44" s="387"/>
      <c r="X44" s="541"/>
      <c r="Y44" s="542"/>
      <c r="Z44" s="542"/>
      <c r="AA44" s="542"/>
      <c r="AB44" s="542"/>
      <c r="AC44" s="542"/>
      <c r="AD44" s="542"/>
      <c r="AE44" s="545">
        <f>X44*Q44</f>
        <v>0</v>
      </c>
      <c r="AF44" s="546"/>
      <c r="AG44" s="546"/>
      <c r="AH44" s="546"/>
      <c r="AI44" s="546"/>
      <c r="AJ44" s="546"/>
      <c r="AK44" s="546"/>
      <c r="AL44" s="380" t="e">
        <f>IF($AH$22="Yes",AE44,AE44*SUM($U$9:$X$10))</f>
        <v>#DIV/0!</v>
      </c>
      <c r="AM44" s="381"/>
      <c r="AN44" s="381"/>
      <c r="AO44" s="381"/>
      <c r="AP44" s="381"/>
      <c r="AQ44" s="381"/>
      <c r="AR44" s="382"/>
      <c r="AS44" s="11"/>
      <c r="AT44" s="11"/>
      <c r="AU44" s="11"/>
      <c r="AV44" s="11"/>
    </row>
    <row r="45" spans="1:48" ht="12.75" customHeight="1">
      <c r="A45" s="4"/>
      <c r="B45" s="409"/>
      <c r="C45" s="146"/>
      <c r="D45" s="146"/>
      <c r="E45" s="146"/>
      <c r="F45" s="146"/>
      <c r="G45" s="146"/>
      <c r="H45" s="146"/>
      <c r="I45" s="146"/>
      <c r="J45" s="146"/>
      <c r="K45" s="146"/>
      <c r="L45" s="146"/>
      <c r="M45" s="146"/>
      <c r="N45" s="146"/>
      <c r="O45" s="146"/>
      <c r="P45" s="410"/>
      <c r="Q45" s="388"/>
      <c r="R45" s="389"/>
      <c r="S45" s="389"/>
      <c r="T45" s="389"/>
      <c r="U45" s="389"/>
      <c r="V45" s="389"/>
      <c r="W45" s="389"/>
      <c r="X45" s="543"/>
      <c r="Y45" s="544"/>
      <c r="Z45" s="544"/>
      <c r="AA45" s="544"/>
      <c r="AB45" s="544"/>
      <c r="AC45" s="544"/>
      <c r="AD45" s="544"/>
      <c r="AE45" s="547"/>
      <c r="AF45" s="548"/>
      <c r="AG45" s="548"/>
      <c r="AH45" s="548"/>
      <c r="AI45" s="548"/>
      <c r="AJ45" s="548"/>
      <c r="AK45" s="548"/>
      <c r="AL45" s="383" t="e">
        <f>IF($AH$22="Yes",AL44,AL44*$AL$9)</f>
        <v>#DIV/0!</v>
      </c>
      <c r="AM45" s="384"/>
      <c r="AN45" s="384"/>
      <c r="AO45" s="384"/>
      <c r="AP45" s="384"/>
      <c r="AQ45" s="384"/>
      <c r="AR45" s="385"/>
      <c r="AS45" s="11"/>
      <c r="AT45" s="11"/>
      <c r="AU45" s="11"/>
      <c r="AV45" s="11"/>
    </row>
    <row r="46" spans="1:48" ht="12.75" customHeight="1">
      <c r="A46" s="4"/>
      <c r="B46" s="215"/>
      <c r="C46" s="215"/>
      <c r="D46" s="215"/>
      <c r="E46" s="215"/>
      <c r="F46" s="215"/>
      <c r="G46" s="215"/>
      <c r="H46" s="215"/>
      <c r="I46" s="215"/>
      <c r="J46" s="215"/>
      <c r="K46" s="215"/>
      <c r="L46" s="215"/>
      <c r="M46" s="215"/>
      <c r="N46" s="215"/>
      <c r="O46" s="215"/>
      <c r="P46" s="215"/>
      <c r="Q46" s="386"/>
      <c r="R46" s="387"/>
      <c r="S46" s="387"/>
      <c r="T46" s="387"/>
      <c r="U46" s="387"/>
      <c r="V46" s="387"/>
      <c r="W46" s="387"/>
      <c r="X46" s="541"/>
      <c r="Y46" s="542"/>
      <c r="Z46" s="542"/>
      <c r="AA46" s="542"/>
      <c r="AB46" s="542"/>
      <c r="AC46" s="542"/>
      <c r="AD46" s="542"/>
      <c r="AE46" s="545">
        <f>X46*Q46</f>
        <v>0</v>
      </c>
      <c r="AF46" s="546"/>
      <c r="AG46" s="546"/>
      <c r="AH46" s="546"/>
      <c r="AI46" s="546"/>
      <c r="AJ46" s="546"/>
      <c r="AK46" s="546"/>
      <c r="AL46" s="380" t="e">
        <f>IF($AH$22="Yes",AE46,AE46*SUM($U$9:$X$10))</f>
        <v>#DIV/0!</v>
      </c>
      <c r="AM46" s="381"/>
      <c r="AN46" s="381"/>
      <c r="AO46" s="381"/>
      <c r="AP46" s="381"/>
      <c r="AQ46" s="381"/>
      <c r="AR46" s="382"/>
      <c r="AS46" s="11"/>
      <c r="AT46" s="11"/>
      <c r="AU46" s="11"/>
      <c r="AV46" s="11"/>
    </row>
    <row r="47" spans="1:48" ht="12.75" customHeight="1">
      <c r="A47" s="4"/>
      <c r="B47" s="215"/>
      <c r="C47" s="215"/>
      <c r="D47" s="215"/>
      <c r="E47" s="215"/>
      <c r="F47" s="215"/>
      <c r="G47" s="215"/>
      <c r="H47" s="215"/>
      <c r="I47" s="215"/>
      <c r="J47" s="215"/>
      <c r="K47" s="215"/>
      <c r="L47" s="215"/>
      <c r="M47" s="215"/>
      <c r="N47" s="215"/>
      <c r="O47" s="215"/>
      <c r="P47" s="215"/>
      <c r="Q47" s="388"/>
      <c r="R47" s="389"/>
      <c r="S47" s="389"/>
      <c r="T47" s="389"/>
      <c r="U47" s="389"/>
      <c r="V47" s="389"/>
      <c r="W47" s="389"/>
      <c r="X47" s="543"/>
      <c r="Y47" s="544"/>
      <c r="Z47" s="544"/>
      <c r="AA47" s="544"/>
      <c r="AB47" s="544"/>
      <c r="AC47" s="544"/>
      <c r="AD47" s="544"/>
      <c r="AE47" s="547"/>
      <c r="AF47" s="548"/>
      <c r="AG47" s="548"/>
      <c r="AH47" s="548"/>
      <c r="AI47" s="548"/>
      <c r="AJ47" s="548"/>
      <c r="AK47" s="548"/>
      <c r="AL47" s="383" t="e">
        <f>IF($AH$22="Yes",AL46,AL46*$AL$9)</f>
        <v>#DIV/0!</v>
      </c>
      <c r="AM47" s="384"/>
      <c r="AN47" s="384"/>
      <c r="AO47" s="384"/>
      <c r="AP47" s="384"/>
      <c r="AQ47" s="384"/>
      <c r="AR47" s="385"/>
      <c r="AS47" s="11"/>
      <c r="AT47" s="11"/>
      <c r="AU47" s="11"/>
      <c r="AV47" s="11"/>
    </row>
    <row r="48" spans="1:48" ht="12.75" customHeight="1">
      <c r="A48" s="4"/>
      <c r="B48" s="215"/>
      <c r="C48" s="215"/>
      <c r="D48" s="215"/>
      <c r="E48" s="215"/>
      <c r="F48" s="215"/>
      <c r="G48" s="215"/>
      <c r="H48" s="215"/>
      <c r="I48" s="215"/>
      <c r="J48" s="215"/>
      <c r="K48" s="215"/>
      <c r="L48" s="215"/>
      <c r="M48" s="215"/>
      <c r="N48" s="215"/>
      <c r="O48" s="215"/>
      <c r="P48" s="215"/>
      <c r="Q48" s="386"/>
      <c r="R48" s="387"/>
      <c r="S48" s="387"/>
      <c r="T48" s="387"/>
      <c r="U48" s="387"/>
      <c r="V48" s="387"/>
      <c r="W48" s="387"/>
      <c r="X48" s="541"/>
      <c r="Y48" s="542"/>
      <c r="Z48" s="542"/>
      <c r="AA48" s="542"/>
      <c r="AB48" s="542"/>
      <c r="AC48" s="542"/>
      <c r="AD48" s="542"/>
      <c r="AE48" s="545">
        <f>X48*Q48</f>
        <v>0</v>
      </c>
      <c r="AF48" s="546"/>
      <c r="AG48" s="546"/>
      <c r="AH48" s="546"/>
      <c r="AI48" s="546"/>
      <c r="AJ48" s="546"/>
      <c r="AK48" s="546"/>
      <c r="AL48" s="380" t="e">
        <f>IF($AH$22="Yes",AE48,AE48*SUM($U$9:$X$10))</f>
        <v>#DIV/0!</v>
      </c>
      <c r="AM48" s="381"/>
      <c r="AN48" s="381"/>
      <c r="AO48" s="381"/>
      <c r="AP48" s="381"/>
      <c r="AQ48" s="381"/>
      <c r="AR48" s="382"/>
      <c r="AS48" s="11"/>
      <c r="AT48" s="11"/>
      <c r="AU48" s="11"/>
      <c r="AV48" s="11"/>
    </row>
    <row r="49" spans="1:48" ht="12.75" customHeight="1">
      <c r="A49" s="4"/>
      <c r="B49" s="215"/>
      <c r="C49" s="215"/>
      <c r="D49" s="215"/>
      <c r="E49" s="215"/>
      <c r="F49" s="215"/>
      <c r="G49" s="215"/>
      <c r="H49" s="215"/>
      <c r="I49" s="215"/>
      <c r="J49" s="215"/>
      <c r="K49" s="215"/>
      <c r="L49" s="215"/>
      <c r="M49" s="215"/>
      <c r="N49" s="215"/>
      <c r="O49" s="215"/>
      <c r="P49" s="215"/>
      <c r="Q49" s="388"/>
      <c r="R49" s="389"/>
      <c r="S49" s="389"/>
      <c r="T49" s="389"/>
      <c r="U49" s="389"/>
      <c r="V49" s="389"/>
      <c r="W49" s="389"/>
      <c r="X49" s="543"/>
      <c r="Y49" s="544"/>
      <c r="Z49" s="544"/>
      <c r="AA49" s="544"/>
      <c r="AB49" s="544"/>
      <c r="AC49" s="544"/>
      <c r="AD49" s="544"/>
      <c r="AE49" s="547"/>
      <c r="AF49" s="548"/>
      <c r="AG49" s="548"/>
      <c r="AH49" s="548"/>
      <c r="AI49" s="548"/>
      <c r="AJ49" s="548"/>
      <c r="AK49" s="548"/>
      <c r="AL49" s="383" t="e">
        <f>IF($AH$22="Yes",AL48,AL48*$AL$9)</f>
        <v>#DIV/0!</v>
      </c>
      <c r="AM49" s="384"/>
      <c r="AN49" s="384"/>
      <c r="AO49" s="384"/>
      <c r="AP49" s="384"/>
      <c r="AQ49" s="384"/>
      <c r="AR49" s="385"/>
      <c r="AS49" s="11"/>
      <c r="AT49" s="11"/>
      <c r="AU49" s="11"/>
      <c r="AV49" s="11"/>
    </row>
    <row r="50" spans="1:48" ht="12.75" customHeight="1">
      <c r="A50" s="4"/>
      <c r="B50" s="215"/>
      <c r="C50" s="215"/>
      <c r="D50" s="215"/>
      <c r="E50" s="215"/>
      <c r="F50" s="215"/>
      <c r="G50" s="215"/>
      <c r="H50" s="215"/>
      <c r="I50" s="215"/>
      <c r="J50" s="215"/>
      <c r="K50" s="215"/>
      <c r="L50" s="215"/>
      <c r="M50" s="215"/>
      <c r="N50" s="215"/>
      <c r="O50" s="215"/>
      <c r="P50" s="215"/>
      <c r="Q50" s="386"/>
      <c r="R50" s="387"/>
      <c r="S50" s="387"/>
      <c r="T50" s="387"/>
      <c r="U50" s="387"/>
      <c r="V50" s="387"/>
      <c r="W50" s="387"/>
      <c r="X50" s="541"/>
      <c r="Y50" s="542"/>
      <c r="Z50" s="542"/>
      <c r="AA50" s="542"/>
      <c r="AB50" s="542"/>
      <c r="AC50" s="542"/>
      <c r="AD50" s="542"/>
      <c r="AE50" s="545">
        <f>X50*Q50</f>
        <v>0</v>
      </c>
      <c r="AF50" s="546"/>
      <c r="AG50" s="546"/>
      <c r="AH50" s="546"/>
      <c r="AI50" s="546"/>
      <c r="AJ50" s="546"/>
      <c r="AK50" s="546"/>
      <c r="AL50" s="380" t="e">
        <f>IF($AH$22="Yes",AE50,AE50*SUM($U$9:$X$10))</f>
        <v>#DIV/0!</v>
      </c>
      <c r="AM50" s="381"/>
      <c r="AN50" s="381"/>
      <c r="AO50" s="381"/>
      <c r="AP50" s="381"/>
      <c r="AQ50" s="381"/>
      <c r="AR50" s="382"/>
      <c r="AS50" s="11"/>
      <c r="AT50" s="11"/>
      <c r="AU50" s="11"/>
      <c r="AV50" s="11"/>
    </row>
    <row r="51" spans="1:48" ht="12.75" customHeight="1">
      <c r="A51" s="4"/>
      <c r="B51" s="215"/>
      <c r="C51" s="215"/>
      <c r="D51" s="215"/>
      <c r="E51" s="215"/>
      <c r="F51" s="215"/>
      <c r="G51" s="215"/>
      <c r="H51" s="215"/>
      <c r="I51" s="215"/>
      <c r="J51" s="215"/>
      <c r="K51" s="215"/>
      <c r="L51" s="215"/>
      <c r="M51" s="215"/>
      <c r="N51" s="215"/>
      <c r="O51" s="215"/>
      <c r="P51" s="215"/>
      <c r="Q51" s="388"/>
      <c r="R51" s="389"/>
      <c r="S51" s="389"/>
      <c r="T51" s="389"/>
      <c r="U51" s="389"/>
      <c r="V51" s="389"/>
      <c r="W51" s="389"/>
      <c r="X51" s="543"/>
      <c r="Y51" s="544"/>
      <c r="Z51" s="544"/>
      <c r="AA51" s="544"/>
      <c r="AB51" s="544"/>
      <c r="AC51" s="544"/>
      <c r="AD51" s="544"/>
      <c r="AE51" s="547"/>
      <c r="AF51" s="548"/>
      <c r="AG51" s="548"/>
      <c r="AH51" s="548"/>
      <c r="AI51" s="548"/>
      <c r="AJ51" s="548"/>
      <c r="AK51" s="548"/>
      <c r="AL51" s="383" t="e">
        <f>IF($AH$22="Yes",AL50,AL50*$AL$9)</f>
        <v>#DIV/0!</v>
      </c>
      <c r="AM51" s="384"/>
      <c r="AN51" s="384"/>
      <c r="AO51" s="384"/>
      <c r="AP51" s="384"/>
      <c r="AQ51" s="384"/>
      <c r="AR51" s="385"/>
      <c r="AS51" s="67"/>
      <c r="AT51" s="11"/>
      <c r="AU51" s="11"/>
      <c r="AV51" s="11"/>
    </row>
    <row r="52" spans="1:48" ht="12.75" customHeight="1">
      <c r="A52" s="4"/>
      <c r="B52" s="215"/>
      <c r="C52" s="215"/>
      <c r="D52" s="215"/>
      <c r="E52" s="215"/>
      <c r="F52" s="215"/>
      <c r="G52" s="215"/>
      <c r="H52" s="215"/>
      <c r="I52" s="215"/>
      <c r="J52" s="215"/>
      <c r="K52" s="215"/>
      <c r="L52" s="215"/>
      <c r="M52" s="215"/>
      <c r="N52" s="215"/>
      <c r="O52" s="215"/>
      <c r="P52" s="215"/>
      <c r="Q52" s="386"/>
      <c r="R52" s="387"/>
      <c r="S52" s="387"/>
      <c r="T52" s="387"/>
      <c r="U52" s="387"/>
      <c r="V52" s="387"/>
      <c r="W52" s="387"/>
      <c r="X52" s="541"/>
      <c r="Y52" s="542"/>
      <c r="Z52" s="542"/>
      <c r="AA52" s="542"/>
      <c r="AB52" s="542"/>
      <c r="AC52" s="542"/>
      <c r="AD52" s="542"/>
      <c r="AE52" s="545">
        <f>X52*Q52</f>
        <v>0</v>
      </c>
      <c r="AF52" s="546"/>
      <c r="AG52" s="546"/>
      <c r="AH52" s="546"/>
      <c r="AI52" s="546"/>
      <c r="AJ52" s="546"/>
      <c r="AK52" s="546"/>
      <c r="AL52" s="380" t="e">
        <f>IF($AH$22="Yes",AE52,AE52*SUM($U$9:$X$10))</f>
        <v>#DIV/0!</v>
      </c>
      <c r="AM52" s="381"/>
      <c r="AN52" s="381"/>
      <c r="AO52" s="381"/>
      <c r="AP52" s="381"/>
      <c r="AQ52" s="381"/>
      <c r="AR52" s="382"/>
      <c r="AS52" s="11"/>
      <c r="AT52" s="11"/>
      <c r="AU52" s="11"/>
      <c r="AV52" s="11"/>
    </row>
    <row r="53" spans="1:48" ht="12.75" customHeight="1">
      <c r="A53" s="4"/>
      <c r="B53" s="215"/>
      <c r="C53" s="215"/>
      <c r="D53" s="215"/>
      <c r="E53" s="215"/>
      <c r="F53" s="215"/>
      <c r="G53" s="215"/>
      <c r="H53" s="215"/>
      <c r="I53" s="215"/>
      <c r="J53" s="215"/>
      <c r="K53" s="215"/>
      <c r="L53" s="215"/>
      <c r="M53" s="215"/>
      <c r="N53" s="215"/>
      <c r="O53" s="215"/>
      <c r="P53" s="215"/>
      <c r="Q53" s="388"/>
      <c r="R53" s="389"/>
      <c r="S53" s="389"/>
      <c r="T53" s="389"/>
      <c r="U53" s="389"/>
      <c r="V53" s="389"/>
      <c r="W53" s="389"/>
      <c r="X53" s="543"/>
      <c r="Y53" s="544"/>
      <c r="Z53" s="544"/>
      <c r="AA53" s="544"/>
      <c r="AB53" s="544"/>
      <c r="AC53" s="544"/>
      <c r="AD53" s="544"/>
      <c r="AE53" s="547"/>
      <c r="AF53" s="548"/>
      <c r="AG53" s="548"/>
      <c r="AH53" s="548"/>
      <c r="AI53" s="548"/>
      <c r="AJ53" s="548"/>
      <c r="AK53" s="548"/>
      <c r="AL53" s="383" t="e">
        <f>IF($AH$22="Yes",AL52,AL52*$AL$9)</f>
        <v>#DIV/0!</v>
      </c>
      <c r="AM53" s="384"/>
      <c r="AN53" s="384"/>
      <c r="AO53" s="384"/>
      <c r="AP53" s="384"/>
      <c r="AQ53" s="384"/>
      <c r="AR53" s="385"/>
      <c r="AS53" s="11"/>
      <c r="AT53" s="11"/>
      <c r="AU53" s="11"/>
      <c r="AV53" s="11"/>
    </row>
    <row r="54" spans="1:48" ht="12.75" customHeight="1">
      <c r="A54" s="5"/>
      <c r="B54" s="325" t="s">
        <v>88</v>
      </c>
      <c r="C54" s="325"/>
      <c r="D54" s="325"/>
      <c r="E54" s="325"/>
      <c r="F54" s="325"/>
      <c r="G54" s="325"/>
      <c r="H54" s="325"/>
      <c r="I54" s="325"/>
      <c r="J54" s="325"/>
      <c r="K54" s="325"/>
      <c r="L54" s="325"/>
      <c r="M54" s="325"/>
      <c r="N54" s="325"/>
      <c r="O54" s="325"/>
      <c r="P54" s="325"/>
      <c r="Q54" s="549"/>
      <c r="R54" s="550"/>
      <c r="S54" s="550"/>
      <c r="T54" s="550"/>
      <c r="U54" s="550"/>
      <c r="V54" s="550"/>
      <c r="W54" s="551"/>
      <c r="X54" s="549"/>
      <c r="Y54" s="550"/>
      <c r="Z54" s="550"/>
      <c r="AA54" s="550"/>
      <c r="AB54" s="550"/>
      <c r="AC54" s="550"/>
      <c r="AD54" s="551"/>
      <c r="AE54" s="397">
        <f>SUM(AE44:AK53)</f>
        <v>0</v>
      </c>
      <c r="AF54" s="333"/>
      <c r="AG54" s="333"/>
      <c r="AH54" s="333"/>
      <c r="AI54" s="333"/>
      <c r="AJ54" s="333"/>
      <c r="AK54" s="334"/>
      <c r="AL54" s="535" t="e">
        <f>SUM(AL45,AL47,AL49,AL51,AL53)</f>
        <v>#DIV/0!</v>
      </c>
      <c r="AM54" s="480"/>
      <c r="AN54" s="480"/>
      <c r="AO54" s="480"/>
      <c r="AP54" s="480"/>
      <c r="AQ54" s="480"/>
      <c r="AR54" s="481"/>
      <c r="AS54" s="11"/>
      <c r="AT54" s="11"/>
      <c r="AU54" s="11"/>
      <c r="AV54" s="11"/>
    </row>
    <row r="55" spans="1:48" s="5" customFormat="1" ht="12.75" customHeight="1">
      <c r="A55" s="14"/>
      <c r="B55" s="325"/>
      <c r="C55" s="325"/>
      <c r="D55" s="325"/>
      <c r="E55" s="325"/>
      <c r="F55" s="325"/>
      <c r="G55" s="325"/>
      <c r="H55" s="325"/>
      <c r="I55" s="325"/>
      <c r="J55" s="325"/>
      <c r="K55" s="325"/>
      <c r="L55" s="325"/>
      <c r="M55" s="325"/>
      <c r="N55" s="325"/>
      <c r="O55" s="325"/>
      <c r="P55" s="325"/>
      <c r="Q55" s="552"/>
      <c r="R55" s="553"/>
      <c r="S55" s="553"/>
      <c r="T55" s="553"/>
      <c r="U55" s="553"/>
      <c r="V55" s="553"/>
      <c r="W55" s="554"/>
      <c r="X55" s="552"/>
      <c r="Y55" s="553"/>
      <c r="Z55" s="553"/>
      <c r="AA55" s="553"/>
      <c r="AB55" s="553"/>
      <c r="AC55" s="553"/>
      <c r="AD55" s="554"/>
      <c r="AE55" s="398"/>
      <c r="AF55" s="335"/>
      <c r="AG55" s="335"/>
      <c r="AH55" s="335"/>
      <c r="AI55" s="335"/>
      <c r="AJ55" s="335"/>
      <c r="AK55" s="336"/>
      <c r="AL55" s="482"/>
      <c r="AM55" s="483"/>
      <c r="AN55" s="483"/>
      <c r="AO55" s="483"/>
      <c r="AP55" s="483"/>
      <c r="AQ55" s="483"/>
      <c r="AR55" s="484"/>
      <c r="AS55" s="11"/>
      <c r="AT55" s="11"/>
      <c r="AU55" s="11"/>
      <c r="AV55" s="11"/>
    </row>
    <row r="56" spans="1:44" ht="12.75" customHeight="1">
      <c r="A56" s="7"/>
      <c r="B56" s="4"/>
      <c r="C56" s="12"/>
      <c r="D56" s="12"/>
      <c r="E56" s="12"/>
      <c r="F56" s="12"/>
      <c r="G56" s="12"/>
      <c r="H56" s="12"/>
      <c r="I56" s="12"/>
      <c r="J56" s="12"/>
      <c r="K56" s="12"/>
      <c r="L56" s="12"/>
      <c r="M56" s="12"/>
      <c r="N56" s="12"/>
      <c r="O56" s="12"/>
      <c r="P56" s="12"/>
      <c r="Q56" s="42"/>
      <c r="R56" s="42"/>
      <c r="S56" s="42"/>
      <c r="T56" s="42"/>
      <c r="U56" s="18"/>
      <c r="V56" s="18"/>
      <c r="W56" s="18"/>
      <c r="X56" s="18"/>
      <c r="Y56" s="4"/>
      <c r="Z56" s="4"/>
      <c r="AA56" s="4"/>
      <c r="AB56" s="4"/>
      <c r="AC56" s="4"/>
      <c r="AD56" s="4"/>
      <c r="AE56" s="4"/>
      <c r="AF56" s="4"/>
      <c r="AG56" s="4"/>
      <c r="AH56" s="4"/>
      <c r="AI56" s="4"/>
      <c r="AJ56" s="4"/>
      <c r="AK56" s="4"/>
      <c r="AL56" s="4"/>
      <c r="AM56" s="4"/>
      <c r="AN56" s="4"/>
      <c r="AO56" s="4"/>
      <c r="AP56" s="4"/>
      <c r="AQ56" s="13"/>
      <c r="AR56" s="13"/>
    </row>
    <row r="57" spans="1:45"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row>
    <row r="58" spans="1:7" ht="12.75">
      <c r="A58" s="25" t="s">
        <v>149</v>
      </c>
      <c r="G58" s="5"/>
    </row>
    <row r="59" spans="1:45" ht="12.75">
      <c r="A59" s="523"/>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24"/>
      <c r="AM59" s="524"/>
      <c r="AN59" s="524"/>
      <c r="AO59" s="524"/>
      <c r="AP59" s="524"/>
      <c r="AQ59" s="524"/>
      <c r="AR59" s="524"/>
      <c r="AS59" s="525"/>
    </row>
    <row r="60" spans="1:45" ht="12.75">
      <c r="A60" s="526"/>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8"/>
    </row>
    <row r="61" spans="1:45" ht="12.75">
      <c r="A61" s="526"/>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27"/>
      <c r="AR61" s="527"/>
      <c r="AS61" s="528"/>
    </row>
    <row r="62" spans="1:45" ht="12.75">
      <c r="A62" s="526"/>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8"/>
    </row>
    <row r="63" spans="1:45" ht="12.75">
      <c r="A63" s="526"/>
      <c r="B63" s="527"/>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8"/>
    </row>
    <row r="64" spans="1:45" ht="12.75">
      <c r="A64" s="526"/>
      <c r="B64" s="527"/>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8"/>
    </row>
    <row r="65" spans="1:45" ht="15.75" customHeight="1">
      <c r="A65" s="526"/>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8"/>
    </row>
    <row r="66" spans="1:45" ht="15.75" customHeight="1">
      <c r="A66" s="529"/>
      <c r="B66" s="530"/>
      <c r="C66" s="530"/>
      <c r="D66" s="530"/>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1"/>
    </row>
    <row r="67" spans="1:45"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row>
  </sheetData>
  <sheetProtection password="C780" sheet="1" objects="1" scenarios="1"/>
  <mergeCells count="110">
    <mergeCell ref="AL54:AR55"/>
    <mergeCell ref="B54:P55"/>
    <mergeCell ref="Q54:W55"/>
    <mergeCell ref="X54:AD55"/>
    <mergeCell ref="AE54:AK55"/>
    <mergeCell ref="AL52:AR52"/>
    <mergeCell ref="AL53:AR53"/>
    <mergeCell ref="B50:P51"/>
    <mergeCell ref="Q50:W51"/>
    <mergeCell ref="B52:P53"/>
    <mergeCell ref="Q52:W53"/>
    <mergeCell ref="X52:AD53"/>
    <mergeCell ref="AE52:AK53"/>
    <mergeCell ref="X50:AD51"/>
    <mergeCell ref="AE50:AK51"/>
    <mergeCell ref="AL46:AR46"/>
    <mergeCell ref="AL47:AR47"/>
    <mergeCell ref="AL48:AR48"/>
    <mergeCell ref="AL49:AR49"/>
    <mergeCell ref="AL50:AR50"/>
    <mergeCell ref="AL51:AR51"/>
    <mergeCell ref="B48:P49"/>
    <mergeCell ref="Q48:W49"/>
    <mergeCell ref="X48:AD49"/>
    <mergeCell ref="AE48:AK49"/>
    <mergeCell ref="B46:P47"/>
    <mergeCell ref="Q46:W47"/>
    <mergeCell ref="X46:AD47"/>
    <mergeCell ref="AE46:AK47"/>
    <mergeCell ref="B44:P45"/>
    <mergeCell ref="Q44:W45"/>
    <mergeCell ref="X44:AD45"/>
    <mergeCell ref="AE44:AK45"/>
    <mergeCell ref="AL44:AR44"/>
    <mergeCell ref="AL45:AR45"/>
    <mergeCell ref="AH40:AJ40"/>
    <mergeCell ref="B42:P43"/>
    <mergeCell ref="Q42:W43"/>
    <mergeCell ref="X42:AD43"/>
    <mergeCell ref="AE42:AK43"/>
    <mergeCell ref="I35:W36"/>
    <mergeCell ref="X35:AD36"/>
    <mergeCell ref="AE35:AK36"/>
    <mergeCell ref="A38:AS38"/>
    <mergeCell ref="AL42:AR43"/>
    <mergeCell ref="I33:W34"/>
    <mergeCell ref="X33:AD34"/>
    <mergeCell ref="AE33:AK33"/>
    <mergeCell ref="AE34:AK34"/>
    <mergeCell ref="I31:W32"/>
    <mergeCell ref="X31:AD32"/>
    <mergeCell ref="AE31:AK31"/>
    <mergeCell ref="AE32:AK32"/>
    <mergeCell ref="I29:W30"/>
    <mergeCell ref="X29:AD30"/>
    <mergeCell ref="AE29:AK29"/>
    <mergeCell ref="AE30:AK30"/>
    <mergeCell ref="I27:W28"/>
    <mergeCell ref="X27:AD28"/>
    <mergeCell ref="AE27:AK27"/>
    <mergeCell ref="AE28:AK28"/>
    <mergeCell ref="AL9:AP9"/>
    <mergeCell ref="AG9:AK9"/>
    <mergeCell ref="AL10:AP10"/>
    <mergeCell ref="AG10:AK10"/>
    <mergeCell ref="U10:X10"/>
    <mergeCell ref="AC16:AI16"/>
    <mergeCell ref="N15:AB15"/>
    <mergeCell ref="AC15:AI15"/>
    <mergeCell ref="N16:AB16"/>
    <mergeCell ref="I25:W26"/>
    <mergeCell ref="X25:AD26"/>
    <mergeCell ref="AE25:AK25"/>
    <mergeCell ref="AE26:AK26"/>
    <mergeCell ref="AH21:AJ21"/>
    <mergeCell ref="I23:W24"/>
    <mergeCell ref="X23:AD24"/>
    <mergeCell ref="U11:X11"/>
    <mergeCell ref="A19:AS19"/>
    <mergeCell ref="AE23:AK24"/>
    <mergeCell ref="N17:AB17"/>
    <mergeCell ref="AC17:AI17"/>
    <mergeCell ref="N14:AB14"/>
    <mergeCell ref="AC14:AI14"/>
    <mergeCell ref="U7:X8"/>
    <mergeCell ref="C12:P12"/>
    <mergeCell ref="Q12:T12"/>
    <mergeCell ref="U12:X12"/>
    <mergeCell ref="C9:P9"/>
    <mergeCell ref="Q9:T9"/>
    <mergeCell ref="U9:X9"/>
    <mergeCell ref="C10:P10"/>
    <mergeCell ref="Q10:T10"/>
    <mergeCell ref="C7:P8"/>
    <mergeCell ref="A1:AS1"/>
    <mergeCell ref="M3:Z3"/>
    <mergeCell ref="M4:Z4"/>
    <mergeCell ref="M5:Z5"/>
    <mergeCell ref="AJ3:AR3"/>
    <mergeCell ref="AJ4:AR4"/>
    <mergeCell ref="Q7:T8"/>
    <mergeCell ref="C11:P11"/>
    <mergeCell ref="Q11:T11"/>
    <mergeCell ref="A59:AS66"/>
    <mergeCell ref="AL7:AP8"/>
    <mergeCell ref="AG11:AK11"/>
    <mergeCell ref="AL11:AP11"/>
    <mergeCell ref="AB11:AF11"/>
    <mergeCell ref="AB7:AF8"/>
    <mergeCell ref="AG7:AK8"/>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rowBreaks count="1" manualBreakCount="1">
    <brk id="55" max="255" man="1"/>
  </rowBreaks>
</worksheet>
</file>

<file path=xl/worksheets/sheet12.xml><?xml version="1.0" encoding="utf-8"?>
<worksheet xmlns="http://schemas.openxmlformats.org/spreadsheetml/2006/main" xmlns:r="http://schemas.openxmlformats.org/officeDocument/2006/relationships">
  <sheetPr codeName="Sheet3"/>
  <dimension ref="A1:HI540"/>
  <sheetViews>
    <sheetView zoomScalePageLayoutView="0" workbookViewId="0" topLeftCell="A1">
      <selection activeCell="A25" sqref="A25:Q26"/>
    </sheetView>
  </sheetViews>
  <sheetFormatPr defaultColWidth="9.140625" defaultRowHeight="12.75"/>
  <cols>
    <col min="1" max="1" width="2.28125" style="1" customWidth="1"/>
    <col min="2" max="16" width="2.00390625" style="1" customWidth="1"/>
    <col min="17" max="17" width="4.421875" style="1" customWidth="1"/>
    <col min="18" max="49" width="2.00390625" style="1" customWidth="1"/>
    <col min="50" max="50" width="2.00390625" style="139" customWidth="1"/>
    <col min="51" max="68" width="2.00390625" style="131" customWidth="1"/>
    <col min="69" max="69" width="3.00390625" style="131" customWidth="1"/>
    <col min="70" max="212" width="2.00390625" style="131" customWidth="1"/>
    <col min="213" max="217" width="9.140625" style="131" customWidth="1"/>
    <col min="218" max="16384" width="9.140625" style="1" customWidth="1"/>
  </cols>
  <sheetData>
    <row r="1" spans="1:217" ht="19.5" thickBot="1">
      <c r="A1" s="147" t="s">
        <v>58</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06"/>
      <c r="AW1" s="106"/>
      <c r="AX1" s="138"/>
      <c r="AY1" s="583" t="s">
        <v>364</v>
      </c>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DV1" s="583" t="s">
        <v>376</v>
      </c>
      <c r="DW1" s="583"/>
      <c r="DX1" s="583"/>
      <c r="DY1" s="583"/>
      <c r="DZ1" s="583"/>
      <c r="EA1" s="583"/>
      <c r="EB1" s="583"/>
      <c r="EC1" s="583"/>
      <c r="ED1" s="583"/>
      <c r="EE1" s="583"/>
      <c r="EF1" s="583"/>
      <c r="EG1" s="583"/>
      <c r="EH1" s="583"/>
      <c r="EI1" s="583"/>
      <c r="EJ1" s="583"/>
      <c r="EK1" s="583"/>
      <c r="EL1" s="583"/>
      <c r="EM1" s="583"/>
      <c r="EN1" s="583"/>
      <c r="EO1" s="583"/>
      <c r="EP1" s="583"/>
      <c r="EQ1" s="583"/>
      <c r="ER1" s="583"/>
      <c r="ES1" s="583"/>
      <c r="ET1" s="583"/>
      <c r="EU1" s="583"/>
      <c r="EV1" s="583"/>
      <c r="EW1" s="583"/>
      <c r="EX1" s="583"/>
      <c r="EY1" s="583"/>
      <c r="EZ1" s="583"/>
      <c r="FA1" s="583"/>
      <c r="FB1" s="583"/>
      <c r="FC1" s="583"/>
      <c r="FD1" s="583"/>
      <c r="FE1" s="583"/>
      <c r="FF1" s="583"/>
      <c r="FG1" s="583"/>
      <c r="FH1" s="583"/>
      <c r="FI1" s="583"/>
      <c r="FJ1" s="583"/>
      <c r="FK1" s="583"/>
      <c r="FL1" s="583"/>
      <c r="FM1" s="583"/>
      <c r="FN1" s="583"/>
      <c r="FO1" s="583"/>
      <c r="HD1" s="1"/>
      <c r="HE1" s="1"/>
      <c r="HF1" s="1"/>
      <c r="HG1" s="1"/>
      <c r="HH1" s="1"/>
      <c r="HI1" s="1"/>
    </row>
    <row r="2" spans="1:47" ht="13.5" thickTop="1">
      <c r="A2" s="290" t="s">
        <v>222</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row>
    <row r="3" spans="1:217" ht="12.75" customHeight="1">
      <c r="A3" s="212" t="s">
        <v>171</v>
      </c>
      <c r="B3" s="212"/>
      <c r="C3" s="212"/>
      <c r="D3" s="212"/>
      <c r="E3" s="212"/>
      <c r="F3" s="212"/>
      <c r="G3" s="212"/>
      <c r="H3" s="212"/>
      <c r="I3" s="212"/>
      <c r="J3" s="212"/>
      <c r="K3" s="212"/>
      <c r="L3" s="212"/>
      <c r="M3" s="212"/>
      <c r="N3" s="212"/>
      <c r="O3" s="303">
        <f>'Development Information'!M4</f>
        <v>0</v>
      </c>
      <c r="P3" s="303"/>
      <c r="Q3" s="303"/>
      <c r="R3" s="303"/>
      <c r="S3" s="303"/>
      <c r="T3" s="303"/>
      <c r="U3" s="303"/>
      <c r="V3" s="303"/>
      <c r="W3" s="303"/>
      <c r="X3" s="303"/>
      <c r="Y3" s="303"/>
      <c r="Z3" s="303"/>
      <c r="AA3" s="303"/>
      <c r="AB3" s="303"/>
      <c r="AD3" s="15" t="s">
        <v>136</v>
      </c>
      <c r="AL3" s="206">
        <f>'Development Information'!M8</f>
        <v>0</v>
      </c>
      <c r="AM3" s="206"/>
      <c r="AN3" s="206"/>
      <c r="AO3" s="206"/>
      <c r="AP3" s="206"/>
      <c r="AQ3" s="206"/>
      <c r="AR3" s="206"/>
      <c r="AS3" s="206"/>
      <c r="AT3" s="206"/>
      <c r="AU3" s="206"/>
      <c r="AV3" s="14"/>
      <c r="AW3" s="14"/>
      <c r="AX3" s="140"/>
      <c r="BD3" s="565"/>
      <c r="BE3" s="565"/>
      <c r="BF3" s="565"/>
      <c r="BG3" s="565"/>
      <c r="BH3" s="565"/>
      <c r="BI3" s="565"/>
      <c r="BJ3" s="565"/>
      <c r="BK3" s="565"/>
      <c r="BL3" s="584" t="s">
        <v>365</v>
      </c>
      <c r="BM3" s="584"/>
      <c r="BN3" s="584"/>
      <c r="BO3" s="584"/>
      <c r="BP3" s="584"/>
      <c r="BQ3" s="584"/>
      <c r="BR3" s="584"/>
      <c r="BS3" s="584"/>
      <c r="BT3" s="585" t="s">
        <v>366</v>
      </c>
      <c r="BU3" s="586"/>
      <c r="BV3" s="586"/>
      <c r="BW3" s="586"/>
      <c r="BX3" s="586"/>
      <c r="BY3" s="586"/>
      <c r="BZ3" s="586"/>
      <c r="CA3" s="587"/>
      <c r="DJ3" s="132"/>
      <c r="DK3" s="132"/>
      <c r="DL3" s="132"/>
      <c r="DM3" s="132"/>
      <c r="DN3" s="132"/>
      <c r="DO3" s="132"/>
      <c r="DZ3" s="565"/>
      <c r="EA3" s="565"/>
      <c r="EB3" s="565"/>
      <c r="EC3" s="565"/>
      <c r="ED3" s="565"/>
      <c r="EE3" s="565"/>
      <c r="EF3" s="565"/>
      <c r="EG3" s="565"/>
      <c r="EH3" s="584" t="s">
        <v>365</v>
      </c>
      <c r="EI3" s="584"/>
      <c r="EJ3" s="584"/>
      <c r="EK3" s="584"/>
      <c r="EL3" s="584"/>
      <c r="EM3" s="584"/>
      <c r="EN3" s="584"/>
      <c r="EO3" s="584"/>
      <c r="EP3" s="585" t="s">
        <v>366</v>
      </c>
      <c r="EQ3" s="586"/>
      <c r="ER3" s="586"/>
      <c r="ES3" s="586"/>
      <c r="ET3" s="586"/>
      <c r="EU3" s="586"/>
      <c r="EV3" s="586"/>
      <c r="EW3" s="587"/>
      <c r="GC3" s="137"/>
      <c r="GD3" s="137"/>
      <c r="GE3" s="137"/>
      <c r="GF3" s="137"/>
      <c r="GG3" s="137"/>
      <c r="GH3" s="137"/>
      <c r="GI3" s="137"/>
      <c r="GJ3" s="137"/>
      <c r="GK3" s="137"/>
      <c r="GL3" s="137"/>
      <c r="GM3" s="137"/>
      <c r="GN3" s="137"/>
      <c r="HC3" s="1"/>
      <c r="HD3" s="1"/>
      <c r="HE3" s="1"/>
      <c r="HF3" s="1"/>
      <c r="HG3" s="1"/>
      <c r="HH3" s="1"/>
      <c r="HI3" s="1"/>
    </row>
    <row r="4" spans="1:217" ht="12.75">
      <c r="A4" s="212" t="s">
        <v>60</v>
      </c>
      <c r="B4" s="212"/>
      <c r="C4" s="212"/>
      <c r="D4" s="212"/>
      <c r="E4" s="212"/>
      <c r="F4" s="212"/>
      <c r="G4" s="212"/>
      <c r="H4" s="212"/>
      <c r="I4" s="212"/>
      <c r="J4" s="212"/>
      <c r="K4" s="212"/>
      <c r="L4" s="212"/>
      <c r="M4" s="212"/>
      <c r="N4" s="212"/>
      <c r="O4" s="304">
        <f>'Development Information'!M5</f>
        <v>0</v>
      </c>
      <c r="P4" s="304"/>
      <c r="Q4" s="304"/>
      <c r="R4" s="304"/>
      <c r="S4" s="304"/>
      <c r="T4" s="304"/>
      <c r="U4" s="304"/>
      <c r="V4" s="304"/>
      <c r="W4" s="304"/>
      <c r="X4" s="304"/>
      <c r="Y4" s="304"/>
      <c r="Z4" s="304"/>
      <c r="AA4" s="304"/>
      <c r="AB4" s="304"/>
      <c r="AD4" s="15" t="s">
        <v>137</v>
      </c>
      <c r="AL4" s="206">
        <f>'Development Information'!M9</f>
        <v>0</v>
      </c>
      <c r="AM4" s="206"/>
      <c r="AN4" s="206"/>
      <c r="AO4" s="206"/>
      <c r="AP4" s="206"/>
      <c r="AQ4" s="206"/>
      <c r="AR4" s="206"/>
      <c r="AS4" s="206"/>
      <c r="AT4" s="206"/>
      <c r="AU4" s="206"/>
      <c r="AV4" s="14"/>
      <c r="AW4" s="14"/>
      <c r="AX4" s="140"/>
      <c r="BD4" s="565"/>
      <c r="BE4" s="565"/>
      <c r="BF4" s="565"/>
      <c r="BG4" s="565"/>
      <c r="BH4" s="565"/>
      <c r="BI4" s="565"/>
      <c r="BJ4" s="565"/>
      <c r="BK4" s="565"/>
      <c r="BL4" s="584"/>
      <c r="BM4" s="584"/>
      <c r="BN4" s="584"/>
      <c r="BO4" s="584"/>
      <c r="BP4" s="584"/>
      <c r="BQ4" s="584"/>
      <c r="BR4" s="584"/>
      <c r="BS4" s="584"/>
      <c r="BT4" s="588"/>
      <c r="BU4" s="589"/>
      <c r="BV4" s="589"/>
      <c r="BW4" s="589"/>
      <c r="BX4" s="589"/>
      <c r="BY4" s="589"/>
      <c r="BZ4" s="589"/>
      <c r="CA4" s="590"/>
      <c r="DJ4" s="132"/>
      <c r="DK4" s="132"/>
      <c r="DL4" s="132"/>
      <c r="DM4" s="132"/>
      <c r="DN4" s="132"/>
      <c r="DO4" s="132"/>
      <c r="DZ4" s="565"/>
      <c r="EA4" s="565"/>
      <c r="EB4" s="565"/>
      <c r="EC4" s="565"/>
      <c r="ED4" s="565"/>
      <c r="EE4" s="565"/>
      <c r="EF4" s="565"/>
      <c r="EG4" s="565"/>
      <c r="EH4" s="584"/>
      <c r="EI4" s="584"/>
      <c r="EJ4" s="584"/>
      <c r="EK4" s="584"/>
      <c r="EL4" s="584"/>
      <c r="EM4" s="584"/>
      <c r="EN4" s="584"/>
      <c r="EO4" s="584"/>
      <c r="EP4" s="588"/>
      <c r="EQ4" s="589"/>
      <c r="ER4" s="589"/>
      <c r="ES4" s="589"/>
      <c r="ET4" s="589"/>
      <c r="EU4" s="589"/>
      <c r="EV4" s="589"/>
      <c r="EW4" s="590"/>
      <c r="GC4" s="137"/>
      <c r="GD4" s="137"/>
      <c r="GE4" s="137"/>
      <c r="GF4" s="137"/>
      <c r="GG4" s="137"/>
      <c r="GH4" s="137"/>
      <c r="GI4" s="137"/>
      <c r="GJ4" s="137"/>
      <c r="GK4" s="137"/>
      <c r="GL4" s="137"/>
      <c r="GM4" s="137"/>
      <c r="GN4" s="137"/>
      <c r="HC4" s="1"/>
      <c r="HD4" s="1"/>
      <c r="HE4" s="1"/>
      <c r="HF4" s="1"/>
      <c r="HG4" s="1"/>
      <c r="HH4" s="1"/>
      <c r="HI4" s="1"/>
    </row>
    <row r="5" spans="1:217" ht="12.75" customHeight="1">
      <c r="A5" s="212" t="s">
        <v>61</v>
      </c>
      <c r="B5" s="212"/>
      <c r="C5" s="212"/>
      <c r="D5" s="212"/>
      <c r="E5" s="212"/>
      <c r="F5" s="212"/>
      <c r="G5" s="212"/>
      <c r="H5" s="212"/>
      <c r="I5" s="212"/>
      <c r="J5" s="212"/>
      <c r="K5" s="212"/>
      <c r="L5" s="212"/>
      <c r="M5" s="212"/>
      <c r="N5" s="212"/>
      <c r="O5" s="304">
        <f>'Development Information'!M6</f>
        <v>0</v>
      </c>
      <c r="P5" s="304"/>
      <c r="Q5" s="304"/>
      <c r="R5" s="304"/>
      <c r="S5" s="304"/>
      <c r="T5" s="304"/>
      <c r="U5" s="304"/>
      <c r="V5" s="304"/>
      <c r="W5" s="304"/>
      <c r="X5" s="304"/>
      <c r="Y5" s="304"/>
      <c r="Z5" s="304"/>
      <c r="AA5" s="304"/>
      <c r="AB5" s="304"/>
      <c r="BD5" s="591" t="s">
        <v>391</v>
      </c>
      <c r="BE5" s="592"/>
      <c r="BF5" s="592"/>
      <c r="BG5" s="592"/>
      <c r="BH5" s="592"/>
      <c r="BI5" s="592"/>
      <c r="BJ5" s="592"/>
      <c r="BK5" s="593"/>
      <c r="BL5" s="576">
        <f>W33</f>
        <v>0</v>
      </c>
      <c r="BM5" s="576"/>
      <c r="BN5" s="576"/>
      <c r="BO5" s="576"/>
      <c r="BP5" s="576"/>
      <c r="BQ5" s="576"/>
      <c r="BR5" s="576"/>
      <c r="BS5" s="576"/>
      <c r="BT5" s="576">
        <f>BL5</f>
        <v>0</v>
      </c>
      <c r="BU5" s="576"/>
      <c r="BV5" s="576"/>
      <c r="BW5" s="576"/>
      <c r="BX5" s="576"/>
      <c r="BY5" s="576"/>
      <c r="BZ5" s="576"/>
      <c r="CA5" s="576"/>
      <c r="DJ5" s="132"/>
      <c r="DK5" s="132"/>
      <c r="DL5" s="132"/>
      <c r="DM5" s="132"/>
      <c r="DN5" s="132"/>
      <c r="DO5" s="132"/>
      <c r="DZ5" s="591" t="s">
        <v>391</v>
      </c>
      <c r="EA5" s="592"/>
      <c r="EB5" s="592"/>
      <c r="EC5" s="592"/>
      <c r="ED5" s="592"/>
      <c r="EE5" s="592"/>
      <c r="EF5" s="592"/>
      <c r="EG5" s="593"/>
      <c r="EH5" s="575">
        <f>AD33</f>
        <v>0</v>
      </c>
      <c r="EI5" s="575"/>
      <c r="EJ5" s="575"/>
      <c r="EK5" s="575"/>
      <c r="EL5" s="575"/>
      <c r="EM5" s="575"/>
      <c r="EN5" s="575"/>
      <c r="EO5" s="575"/>
      <c r="EP5" s="576">
        <f>EH5</f>
        <v>0</v>
      </c>
      <c r="EQ5" s="576"/>
      <c r="ER5" s="576"/>
      <c r="ES5" s="576"/>
      <c r="ET5" s="576"/>
      <c r="EU5" s="576"/>
      <c r="EV5" s="576"/>
      <c r="EW5" s="576"/>
      <c r="GC5" s="137"/>
      <c r="GD5" s="137"/>
      <c r="GE5" s="137"/>
      <c r="GF5" s="137"/>
      <c r="GG5" s="137"/>
      <c r="GH5" s="137"/>
      <c r="GI5" s="137"/>
      <c r="GJ5" s="137"/>
      <c r="GK5" s="137"/>
      <c r="GL5" s="137"/>
      <c r="GM5" s="137"/>
      <c r="GN5" s="137"/>
      <c r="HC5" s="1"/>
      <c r="HD5" s="1"/>
      <c r="HE5" s="1"/>
      <c r="HF5" s="1"/>
      <c r="HG5" s="1"/>
      <c r="HH5" s="1"/>
      <c r="HI5" s="1"/>
    </row>
    <row r="6" spans="15:217" ht="12.75">
      <c r="O6" s="5"/>
      <c r="P6" s="5"/>
      <c r="Q6" s="5"/>
      <c r="BD6" s="594"/>
      <c r="BE6" s="595"/>
      <c r="BF6" s="595"/>
      <c r="BG6" s="595"/>
      <c r="BH6" s="595"/>
      <c r="BI6" s="595"/>
      <c r="BJ6" s="595"/>
      <c r="BK6" s="596"/>
      <c r="BL6" s="576"/>
      <c r="BM6" s="576"/>
      <c r="BN6" s="576"/>
      <c r="BO6" s="576"/>
      <c r="BP6" s="576"/>
      <c r="BQ6" s="576"/>
      <c r="BR6" s="576"/>
      <c r="BS6" s="576"/>
      <c r="BT6" s="576"/>
      <c r="BU6" s="576"/>
      <c r="BV6" s="576"/>
      <c r="BW6" s="576"/>
      <c r="BX6" s="576"/>
      <c r="BY6" s="576"/>
      <c r="BZ6" s="576"/>
      <c r="CA6" s="576"/>
      <c r="DJ6" s="132"/>
      <c r="DK6" s="132"/>
      <c r="DL6" s="132"/>
      <c r="DM6" s="132"/>
      <c r="DN6" s="132"/>
      <c r="DO6" s="132"/>
      <c r="DZ6" s="594"/>
      <c r="EA6" s="595"/>
      <c r="EB6" s="595"/>
      <c r="EC6" s="595"/>
      <c r="ED6" s="595"/>
      <c r="EE6" s="595"/>
      <c r="EF6" s="595"/>
      <c r="EG6" s="596"/>
      <c r="EH6" s="575"/>
      <c r="EI6" s="575"/>
      <c r="EJ6" s="575"/>
      <c r="EK6" s="575"/>
      <c r="EL6" s="575"/>
      <c r="EM6" s="575"/>
      <c r="EN6" s="575"/>
      <c r="EO6" s="575"/>
      <c r="EP6" s="576"/>
      <c r="EQ6" s="576"/>
      <c r="ER6" s="576"/>
      <c r="ES6" s="576"/>
      <c r="ET6" s="576"/>
      <c r="EU6" s="576"/>
      <c r="EV6" s="576"/>
      <c r="EW6" s="576"/>
      <c r="GC6" s="137"/>
      <c r="GD6" s="137"/>
      <c r="GE6" s="137"/>
      <c r="GF6" s="137"/>
      <c r="GG6" s="137"/>
      <c r="GH6" s="137"/>
      <c r="GI6" s="137"/>
      <c r="GJ6" s="137"/>
      <c r="GK6" s="137"/>
      <c r="GL6" s="137"/>
      <c r="GM6" s="137"/>
      <c r="GN6" s="137"/>
      <c r="HC6" s="1"/>
      <c r="HD6" s="1"/>
      <c r="HE6" s="1"/>
      <c r="HF6" s="1"/>
      <c r="HG6" s="1"/>
      <c r="HH6" s="1"/>
      <c r="HI6" s="1"/>
    </row>
    <row r="7" spans="3:217" ht="12.75">
      <c r="C7" s="194" t="s">
        <v>321</v>
      </c>
      <c r="D7" s="195"/>
      <c r="E7" s="195"/>
      <c r="F7" s="195"/>
      <c r="G7" s="195"/>
      <c r="H7" s="195"/>
      <c r="I7" s="195"/>
      <c r="J7" s="195"/>
      <c r="K7" s="195"/>
      <c r="L7" s="195"/>
      <c r="M7" s="195"/>
      <c r="N7" s="195"/>
      <c r="O7" s="195"/>
      <c r="P7" s="195"/>
      <c r="Q7" s="195"/>
      <c r="R7" s="196"/>
      <c r="S7" s="214" t="s">
        <v>317</v>
      </c>
      <c r="T7" s="214"/>
      <c r="U7" s="214"/>
      <c r="V7" s="214"/>
      <c r="W7" s="214" t="s">
        <v>297</v>
      </c>
      <c r="X7" s="214"/>
      <c r="Y7" s="214"/>
      <c r="Z7" s="214"/>
      <c r="AD7" s="214" t="s">
        <v>332</v>
      </c>
      <c r="AE7" s="214"/>
      <c r="AF7" s="214"/>
      <c r="AG7" s="214"/>
      <c r="AH7" s="214"/>
      <c r="AI7" s="300" t="s">
        <v>324</v>
      </c>
      <c r="AJ7" s="300"/>
      <c r="AK7" s="300"/>
      <c r="AL7" s="300"/>
      <c r="AM7" s="300"/>
      <c r="AN7" s="300" t="s">
        <v>325</v>
      </c>
      <c r="AO7" s="301"/>
      <c r="AP7" s="301"/>
      <c r="AQ7" s="301"/>
      <c r="AR7" s="301"/>
      <c r="BD7" s="565" t="s">
        <v>392</v>
      </c>
      <c r="BE7" s="565"/>
      <c r="BF7" s="565"/>
      <c r="BG7" s="565"/>
      <c r="BH7" s="565"/>
      <c r="BI7" s="565"/>
      <c r="BJ7" s="565"/>
      <c r="BK7" s="565"/>
      <c r="BL7" s="577">
        <f>IF($R$27=0,0,PMT($R$27/$BL$5,$R$29*$BL$5,-$R$23))</f>
        <v>0</v>
      </c>
      <c r="BM7" s="577"/>
      <c r="BN7" s="577"/>
      <c r="BO7" s="577"/>
      <c r="BP7" s="577"/>
      <c r="BQ7" s="577"/>
      <c r="BR7" s="577"/>
      <c r="BS7" s="577"/>
      <c r="BT7" s="577">
        <f>IF($R$48=0,0,PMT($R$48/$BT$5,$R$29*$BT$5,-$R$23))</f>
        <v>0</v>
      </c>
      <c r="BU7" s="577"/>
      <c r="BV7" s="577"/>
      <c r="BW7" s="577"/>
      <c r="BX7" s="577"/>
      <c r="BY7" s="577"/>
      <c r="BZ7" s="577"/>
      <c r="CA7" s="577"/>
      <c r="DJ7" s="132"/>
      <c r="DK7" s="132"/>
      <c r="DL7" s="132"/>
      <c r="DM7" s="132"/>
      <c r="DN7" s="132"/>
      <c r="DO7" s="132"/>
      <c r="DZ7" s="565" t="s">
        <v>392</v>
      </c>
      <c r="EA7" s="565"/>
      <c r="EB7" s="565"/>
      <c r="EC7" s="565"/>
      <c r="ED7" s="565"/>
      <c r="EE7" s="565"/>
      <c r="EF7" s="565"/>
      <c r="EG7" s="565"/>
      <c r="EH7" s="577">
        <f>IF($Y$27=0,0,PMT($Y$27/BL5,$Y$29*BL5,-$Y$23))</f>
        <v>0</v>
      </c>
      <c r="EI7" s="577"/>
      <c r="EJ7" s="577"/>
      <c r="EK7" s="577"/>
      <c r="EL7" s="577"/>
      <c r="EM7" s="577"/>
      <c r="EN7" s="577"/>
      <c r="EO7" s="577"/>
      <c r="EP7" s="577">
        <f>IF($Y$27=0,0,PMT(Y48/BT5,$Y$29*BT5,-$Y$23))</f>
        <v>0</v>
      </c>
      <c r="EQ7" s="577"/>
      <c r="ER7" s="577"/>
      <c r="ES7" s="577"/>
      <c r="ET7" s="577"/>
      <c r="EU7" s="577"/>
      <c r="EV7" s="577"/>
      <c r="EW7" s="577"/>
      <c r="GC7" s="137"/>
      <c r="GD7" s="137"/>
      <c r="GE7" s="137"/>
      <c r="GF7" s="137"/>
      <c r="GG7" s="137"/>
      <c r="GH7" s="137"/>
      <c r="GI7" s="137"/>
      <c r="GJ7" s="137"/>
      <c r="GK7" s="137"/>
      <c r="GL7" s="137"/>
      <c r="GM7" s="137"/>
      <c r="GN7" s="137"/>
      <c r="HC7" s="1"/>
      <c r="HD7" s="1"/>
      <c r="HE7" s="1"/>
      <c r="HF7" s="1"/>
      <c r="HG7" s="1"/>
      <c r="HH7" s="1"/>
      <c r="HI7" s="1"/>
    </row>
    <row r="8" spans="3:217" ht="12.75">
      <c r="C8" s="197"/>
      <c r="D8" s="198"/>
      <c r="E8" s="198"/>
      <c r="F8" s="198"/>
      <c r="G8" s="198"/>
      <c r="H8" s="198"/>
      <c r="I8" s="198"/>
      <c r="J8" s="198"/>
      <c r="K8" s="198"/>
      <c r="L8" s="198"/>
      <c r="M8" s="198"/>
      <c r="N8" s="198"/>
      <c r="O8" s="198"/>
      <c r="P8" s="198"/>
      <c r="Q8" s="198"/>
      <c r="R8" s="199"/>
      <c r="S8" s="214"/>
      <c r="T8" s="214"/>
      <c r="U8" s="214"/>
      <c r="V8" s="214"/>
      <c r="W8" s="214"/>
      <c r="X8" s="214"/>
      <c r="Y8" s="214"/>
      <c r="Z8" s="214"/>
      <c r="AD8" s="214"/>
      <c r="AE8" s="214"/>
      <c r="AF8" s="214"/>
      <c r="AG8" s="214"/>
      <c r="AH8" s="214"/>
      <c r="AI8" s="300"/>
      <c r="AJ8" s="300"/>
      <c r="AK8" s="300"/>
      <c r="AL8" s="300"/>
      <c r="AM8" s="300"/>
      <c r="AN8" s="301"/>
      <c r="AO8" s="301"/>
      <c r="AP8" s="301"/>
      <c r="AQ8" s="301"/>
      <c r="AR8" s="301"/>
      <c r="BD8" s="565"/>
      <c r="BE8" s="565"/>
      <c r="BF8" s="565"/>
      <c r="BG8" s="565"/>
      <c r="BH8" s="565"/>
      <c r="BI8" s="565"/>
      <c r="BJ8" s="565"/>
      <c r="BK8" s="565"/>
      <c r="BL8" s="577"/>
      <c r="BM8" s="577"/>
      <c r="BN8" s="577"/>
      <c r="BO8" s="577"/>
      <c r="BP8" s="577"/>
      <c r="BQ8" s="577"/>
      <c r="BR8" s="577"/>
      <c r="BS8" s="577"/>
      <c r="BT8" s="577"/>
      <c r="BU8" s="577"/>
      <c r="BV8" s="577"/>
      <c r="BW8" s="577"/>
      <c r="BX8" s="577"/>
      <c r="BY8" s="577"/>
      <c r="BZ8" s="577"/>
      <c r="CA8" s="577"/>
      <c r="DJ8" s="132"/>
      <c r="DK8" s="132"/>
      <c r="DL8" s="132"/>
      <c r="DM8" s="132"/>
      <c r="DN8" s="132"/>
      <c r="DO8" s="132"/>
      <c r="DX8" s="131" t="s">
        <v>377</v>
      </c>
      <c r="DZ8" s="565"/>
      <c r="EA8" s="565"/>
      <c r="EB8" s="565"/>
      <c r="EC8" s="565"/>
      <c r="ED8" s="565"/>
      <c r="EE8" s="565"/>
      <c r="EF8" s="565"/>
      <c r="EG8" s="565"/>
      <c r="EH8" s="577"/>
      <c r="EI8" s="577"/>
      <c r="EJ8" s="577"/>
      <c r="EK8" s="577"/>
      <c r="EL8" s="577"/>
      <c r="EM8" s="577"/>
      <c r="EN8" s="577"/>
      <c r="EO8" s="577"/>
      <c r="EP8" s="577"/>
      <c r="EQ8" s="577"/>
      <c r="ER8" s="577"/>
      <c r="ES8" s="577"/>
      <c r="ET8" s="577"/>
      <c r="EU8" s="577"/>
      <c r="EV8" s="577"/>
      <c r="EW8" s="577"/>
      <c r="GC8" s="137"/>
      <c r="GD8" s="137"/>
      <c r="GE8" s="137"/>
      <c r="GF8" s="137"/>
      <c r="GG8" s="137"/>
      <c r="GH8" s="137"/>
      <c r="GI8" s="137"/>
      <c r="GJ8" s="137"/>
      <c r="GK8" s="137"/>
      <c r="GL8" s="137"/>
      <c r="GM8" s="137"/>
      <c r="GN8" s="137"/>
      <c r="HC8" s="1"/>
      <c r="HD8" s="1"/>
      <c r="HE8" s="1"/>
      <c r="HF8" s="1"/>
      <c r="HG8" s="1"/>
      <c r="HH8" s="1"/>
      <c r="HI8" s="1"/>
    </row>
    <row r="9" spans="3:217" ht="12" customHeight="1">
      <c r="C9" s="309" t="s">
        <v>313</v>
      </c>
      <c r="D9" s="309"/>
      <c r="E9" s="309"/>
      <c r="F9" s="309"/>
      <c r="G9" s="309"/>
      <c r="H9" s="309"/>
      <c r="I9" s="309"/>
      <c r="J9" s="309"/>
      <c r="K9" s="309"/>
      <c r="L9" s="309"/>
      <c r="M9" s="309"/>
      <c r="N9" s="309"/>
      <c r="O9" s="309"/>
      <c r="P9" s="309"/>
      <c r="Q9" s="309"/>
      <c r="R9" s="309"/>
      <c r="S9" s="160">
        <f>'Development Information'!AI31</f>
        <v>0</v>
      </c>
      <c r="T9" s="160"/>
      <c r="U9" s="160"/>
      <c r="V9" s="160"/>
      <c r="W9" s="305" t="e">
        <f>S9/$S$12</f>
        <v>#DIV/0!</v>
      </c>
      <c r="X9" s="305"/>
      <c r="Y9" s="305"/>
      <c r="Z9" s="305"/>
      <c r="AD9" s="40" t="s">
        <v>323</v>
      </c>
      <c r="AE9" s="40"/>
      <c r="AF9" s="40"/>
      <c r="AG9" s="40"/>
      <c r="AH9" s="40"/>
      <c r="AI9" s="306">
        <f>'Development Information'!H44</f>
        <v>1</v>
      </c>
      <c r="AJ9" s="160"/>
      <c r="AK9" s="160"/>
      <c r="AL9" s="160"/>
      <c r="AM9" s="160"/>
      <c r="AN9" s="307">
        <f>AI9/AI11</f>
        <v>1</v>
      </c>
      <c r="AO9" s="307"/>
      <c r="AP9" s="307"/>
      <c r="AQ9" s="307"/>
      <c r="AR9" s="307"/>
      <c r="BD9" s="565" t="s">
        <v>393</v>
      </c>
      <c r="BE9" s="578"/>
      <c r="BF9" s="578"/>
      <c r="BG9" s="578"/>
      <c r="BH9" s="578"/>
      <c r="BI9" s="578"/>
      <c r="BJ9" s="578"/>
      <c r="BK9" s="579"/>
      <c r="BL9" s="565">
        <f>IF(R19="Yes",(BL5*$R$31)+1,BL5*$R$31)</f>
        <v>0</v>
      </c>
      <c r="BM9" s="565"/>
      <c r="BN9" s="565"/>
      <c r="BO9" s="565"/>
      <c r="BP9" s="565"/>
      <c r="BQ9" s="565"/>
      <c r="BR9" s="565"/>
      <c r="BS9" s="565"/>
      <c r="BT9" s="565">
        <f>IF(R19="Yes",(BT5*$R$31)+1,BT5*$R$31)</f>
        <v>0</v>
      </c>
      <c r="BU9" s="565"/>
      <c r="BV9" s="565"/>
      <c r="BW9" s="565"/>
      <c r="BX9" s="565"/>
      <c r="BY9" s="565"/>
      <c r="BZ9" s="565"/>
      <c r="CA9" s="565"/>
      <c r="DJ9" s="132"/>
      <c r="DK9" s="132"/>
      <c r="DL9" s="132"/>
      <c r="DM9" s="132"/>
      <c r="DN9" s="132"/>
      <c r="DO9" s="132"/>
      <c r="DZ9" s="565" t="s">
        <v>393</v>
      </c>
      <c r="EA9" s="578"/>
      <c r="EB9" s="578"/>
      <c r="EC9" s="578"/>
      <c r="ED9" s="578"/>
      <c r="EE9" s="578"/>
      <c r="EF9" s="578"/>
      <c r="EG9" s="579"/>
      <c r="EH9" s="565">
        <f>IF(Y19="Yes",(EH5*$R$31)+1,EH5*$R$31)</f>
        <v>0</v>
      </c>
      <c r="EI9" s="565"/>
      <c r="EJ9" s="565"/>
      <c r="EK9" s="565"/>
      <c r="EL9" s="565"/>
      <c r="EM9" s="565"/>
      <c r="EN9" s="565"/>
      <c r="EO9" s="565"/>
      <c r="EP9" s="565">
        <f>IF(Y19="Yes",(EP5*$R$31)+1,EP5*$R$31)</f>
        <v>0</v>
      </c>
      <c r="EQ9" s="565"/>
      <c r="ER9" s="565"/>
      <c r="ES9" s="565"/>
      <c r="ET9" s="565"/>
      <c r="EU9" s="565"/>
      <c r="EV9" s="565"/>
      <c r="EW9" s="565"/>
      <c r="GC9" s="137"/>
      <c r="GD9" s="137"/>
      <c r="GE9" s="137"/>
      <c r="GF9" s="137"/>
      <c r="GG9" s="137"/>
      <c r="GH9" s="137"/>
      <c r="GI9" s="137"/>
      <c r="GJ9" s="137"/>
      <c r="GK9" s="137"/>
      <c r="GL9" s="137"/>
      <c r="GM9" s="137"/>
      <c r="GN9" s="137"/>
      <c r="HC9" s="1"/>
      <c r="HD9" s="1"/>
      <c r="HE9" s="1"/>
      <c r="HF9" s="1"/>
      <c r="HG9" s="1"/>
      <c r="HH9" s="1"/>
      <c r="HI9" s="1"/>
    </row>
    <row r="10" spans="3:217" ht="12.75">
      <c r="C10" s="308" t="s">
        <v>333</v>
      </c>
      <c r="D10" s="308"/>
      <c r="E10" s="308"/>
      <c r="F10" s="308"/>
      <c r="G10" s="308"/>
      <c r="H10" s="308"/>
      <c r="I10" s="308"/>
      <c r="J10" s="308"/>
      <c r="K10" s="308"/>
      <c r="L10" s="308"/>
      <c r="M10" s="308"/>
      <c r="N10" s="308"/>
      <c r="O10" s="308"/>
      <c r="P10" s="308"/>
      <c r="Q10" s="308"/>
      <c r="R10" s="308"/>
      <c r="S10" s="160">
        <f>'Development Information'!AI33</f>
        <v>0</v>
      </c>
      <c r="T10" s="160"/>
      <c r="U10" s="160"/>
      <c r="V10" s="160"/>
      <c r="W10" s="305" t="e">
        <f>S10/$S$12</f>
        <v>#DIV/0!</v>
      </c>
      <c r="X10" s="305"/>
      <c r="Y10" s="305"/>
      <c r="Z10" s="305"/>
      <c r="AD10" s="40" t="s">
        <v>322</v>
      </c>
      <c r="AE10" s="40"/>
      <c r="AF10" s="40"/>
      <c r="AG10" s="40"/>
      <c r="AH10" s="40"/>
      <c r="AI10" s="306">
        <f>'Development Information'!H46</f>
        <v>0</v>
      </c>
      <c r="AJ10" s="160"/>
      <c r="AK10" s="160"/>
      <c r="AL10" s="160"/>
      <c r="AM10" s="160"/>
      <c r="AN10" s="307">
        <f>AI10/AI11</f>
        <v>0</v>
      </c>
      <c r="AO10" s="307"/>
      <c r="AP10" s="307"/>
      <c r="AQ10" s="307"/>
      <c r="AR10" s="307"/>
      <c r="BD10" s="580"/>
      <c r="BE10" s="581"/>
      <c r="BF10" s="581"/>
      <c r="BG10" s="581"/>
      <c r="BH10" s="581"/>
      <c r="BI10" s="581"/>
      <c r="BJ10" s="581"/>
      <c r="BK10" s="582"/>
      <c r="BL10" s="565"/>
      <c r="BM10" s="565"/>
      <c r="BN10" s="565"/>
      <c r="BO10" s="565"/>
      <c r="BP10" s="565"/>
      <c r="BQ10" s="565"/>
      <c r="BR10" s="565"/>
      <c r="BS10" s="565"/>
      <c r="BT10" s="565"/>
      <c r="BU10" s="565"/>
      <c r="BV10" s="565"/>
      <c r="BW10" s="565"/>
      <c r="BX10" s="565"/>
      <c r="BY10" s="565"/>
      <c r="BZ10" s="565"/>
      <c r="CA10" s="565"/>
      <c r="DJ10" s="132"/>
      <c r="DK10" s="132"/>
      <c r="DL10" s="132"/>
      <c r="DM10" s="132"/>
      <c r="DN10" s="132"/>
      <c r="DO10" s="132"/>
      <c r="DZ10" s="580"/>
      <c r="EA10" s="581"/>
      <c r="EB10" s="581"/>
      <c r="EC10" s="581"/>
      <c r="ED10" s="581"/>
      <c r="EE10" s="581"/>
      <c r="EF10" s="581"/>
      <c r="EG10" s="582"/>
      <c r="EH10" s="565"/>
      <c r="EI10" s="565"/>
      <c r="EJ10" s="565"/>
      <c r="EK10" s="565"/>
      <c r="EL10" s="565"/>
      <c r="EM10" s="565"/>
      <c r="EN10" s="565"/>
      <c r="EO10" s="565"/>
      <c r="EP10" s="565"/>
      <c r="EQ10" s="565"/>
      <c r="ER10" s="565"/>
      <c r="ES10" s="565"/>
      <c r="ET10" s="565"/>
      <c r="EU10" s="565"/>
      <c r="EV10" s="565"/>
      <c r="EW10" s="565"/>
      <c r="GC10" s="137"/>
      <c r="GD10" s="137"/>
      <c r="GE10" s="137"/>
      <c r="GF10" s="137"/>
      <c r="GG10" s="137"/>
      <c r="GH10" s="137"/>
      <c r="GI10" s="137"/>
      <c r="GJ10" s="137"/>
      <c r="GK10" s="137"/>
      <c r="GL10" s="137"/>
      <c r="GM10" s="137"/>
      <c r="GN10" s="137"/>
      <c r="HC10" s="1"/>
      <c r="HD10" s="1"/>
      <c r="HE10" s="1"/>
      <c r="HF10" s="1"/>
      <c r="HG10" s="1"/>
      <c r="HH10" s="1"/>
      <c r="HI10" s="1"/>
    </row>
    <row r="11" spans="3:217" ht="12.75" customHeight="1">
      <c r="C11" s="318" t="s">
        <v>320</v>
      </c>
      <c r="D11" s="318"/>
      <c r="E11" s="318"/>
      <c r="F11" s="318"/>
      <c r="G11" s="318"/>
      <c r="H11" s="318"/>
      <c r="I11" s="318"/>
      <c r="J11" s="318"/>
      <c r="K11" s="318"/>
      <c r="L11" s="318"/>
      <c r="M11" s="318"/>
      <c r="N11" s="318"/>
      <c r="O11" s="318"/>
      <c r="P11" s="318"/>
      <c r="Q11" s="318"/>
      <c r="R11" s="318"/>
      <c r="S11" s="160">
        <f>'Development Information'!AI35</f>
        <v>0</v>
      </c>
      <c r="T11" s="160"/>
      <c r="U11" s="160"/>
      <c r="V11" s="160"/>
      <c r="W11" s="305" t="e">
        <f>S11/$S$12</f>
        <v>#DIV/0!</v>
      </c>
      <c r="X11" s="305"/>
      <c r="Y11" s="305"/>
      <c r="Z11" s="305"/>
      <c r="AD11" s="214" t="s">
        <v>88</v>
      </c>
      <c r="AE11" s="214"/>
      <c r="AF11" s="214"/>
      <c r="AG11" s="214"/>
      <c r="AH11" s="214"/>
      <c r="AI11" s="306">
        <f>'Development Information'!H48</f>
        <v>1</v>
      </c>
      <c r="AJ11" s="160"/>
      <c r="AK11" s="160"/>
      <c r="AL11" s="160"/>
      <c r="AM11" s="160"/>
      <c r="AN11" s="307">
        <f>AI11/AI11</f>
        <v>1</v>
      </c>
      <c r="AO11" s="307"/>
      <c r="AP11" s="307"/>
      <c r="AQ11" s="307"/>
      <c r="AR11" s="307"/>
      <c r="BD11" s="565" t="s">
        <v>394</v>
      </c>
      <c r="BE11" s="565"/>
      <c r="BF11" s="565"/>
      <c r="BG11" s="565"/>
      <c r="BH11" s="565"/>
      <c r="BI11" s="565"/>
      <c r="BJ11" s="565"/>
      <c r="BK11" s="565"/>
      <c r="BL11" s="569">
        <f>SUMIF($AX$25:$AX$500,"B",BK25:BP500)</f>
        <v>0</v>
      </c>
      <c r="BM11" s="570"/>
      <c r="BN11" s="570"/>
      <c r="BO11" s="570"/>
      <c r="BP11" s="570"/>
      <c r="BQ11" s="570"/>
      <c r="BR11" s="570"/>
      <c r="BS11" s="571"/>
      <c r="BT11" s="569">
        <f>SUMIF($AX$25:$AX$500,"B",CR25:CW500)</f>
        <v>0</v>
      </c>
      <c r="BU11" s="570"/>
      <c r="BV11" s="570"/>
      <c r="BW11" s="570"/>
      <c r="BX11" s="570"/>
      <c r="BY11" s="570"/>
      <c r="BZ11" s="570"/>
      <c r="CA11" s="571"/>
      <c r="DJ11" s="132"/>
      <c r="DK11" s="132"/>
      <c r="DL11" s="132"/>
      <c r="DM11" s="132"/>
      <c r="DN11" s="132"/>
      <c r="DO11" s="132"/>
      <c r="DZ11" s="565" t="s">
        <v>394</v>
      </c>
      <c r="EA11" s="565"/>
      <c r="EB11" s="565"/>
      <c r="EC11" s="565"/>
      <c r="ED11" s="565"/>
      <c r="EE11" s="565"/>
      <c r="EF11" s="565"/>
      <c r="EG11" s="565"/>
      <c r="EH11" s="569">
        <f>SUMIF(DT25:DT500,"B",EG25:EL500)</f>
        <v>0</v>
      </c>
      <c r="EI11" s="570"/>
      <c r="EJ11" s="570"/>
      <c r="EK11" s="570"/>
      <c r="EL11" s="570"/>
      <c r="EM11" s="570"/>
      <c r="EN11" s="570"/>
      <c r="EO11" s="571"/>
      <c r="EP11" s="569">
        <f>SUMIF(DT25:DT500,"B",FN25:FS500)</f>
        <v>0</v>
      </c>
      <c r="EQ11" s="570"/>
      <c r="ER11" s="570"/>
      <c r="ES11" s="570"/>
      <c r="ET11" s="570"/>
      <c r="EU11" s="570"/>
      <c r="EV11" s="570"/>
      <c r="EW11" s="571"/>
      <c r="GC11" s="137"/>
      <c r="GD11" s="137"/>
      <c r="GE11" s="137"/>
      <c r="GF11" s="137"/>
      <c r="GG11" s="137"/>
      <c r="GH11" s="137"/>
      <c r="GI11" s="137"/>
      <c r="GJ11" s="137"/>
      <c r="GK11" s="137"/>
      <c r="GL11" s="137"/>
      <c r="GM11" s="137"/>
      <c r="GN11" s="137"/>
      <c r="HC11" s="1"/>
      <c r="HD11" s="1"/>
      <c r="HE11" s="1"/>
      <c r="HF11" s="1"/>
      <c r="HG11" s="1"/>
      <c r="HH11" s="1"/>
      <c r="HI11" s="1"/>
    </row>
    <row r="12" spans="1:217" ht="12.75">
      <c r="A12" s="7"/>
      <c r="C12" s="316" t="s">
        <v>23</v>
      </c>
      <c r="D12" s="316"/>
      <c r="E12" s="316"/>
      <c r="F12" s="316"/>
      <c r="G12" s="316"/>
      <c r="H12" s="316"/>
      <c r="I12" s="316"/>
      <c r="J12" s="316"/>
      <c r="K12" s="316"/>
      <c r="L12" s="316"/>
      <c r="M12" s="316"/>
      <c r="N12" s="316"/>
      <c r="O12" s="316"/>
      <c r="P12" s="316"/>
      <c r="Q12" s="316"/>
      <c r="R12" s="316"/>
      <c r="S12" s="317">
        <f>'Development Information'!AI37</f>
        <v>0</v>
      </c>
      <c r="T12" s="317"/>
      <c r="U12" s="317"/>
      <c r="V12" s="317"/>
      <c r="W12" s="305" t="e">
        <f>S12/$S$12</f>
        <v>#DIV/0!</v>
      </c>
      <c r="X12" s="305"/>
      <c r="Y12" s="305"/>
      <c r="Z12" s="305"/>
      <c r="BD12" s="565"/>
      <c r="BE12" s="565"/>
      <c r="BF12" s="565"/>
      <c r="BG12" s="565"/>
      <c r="BH12" s="565"/>
      <c r="BI12" s="565"/>
      <c r="BJ12" s="565"/>
      <c r="BK12" s="565"/>
      <c r="BL12" s="572">
        <f>SUMIF($AX$25:$AX$500,"B",BW25:CB500)</f>
        <v>0</v>
      </c>
      <c r="BM12" s="573"/>
      <c r="BN12" s="573"/>
      <c r="BO12" s="573"/>
      <c r="BP12" s="573"/>
      <c r="BQ12" s="573"/>
      <c r="BR12" s="573"/>
      <c r="BS12" s="574"/>
      <c r="BT12" s="572">
        <f>SUMIF($AX$25:$AX$500,"B",DD25:DI500)</f>
        <v>0</v>
      </c>
      <c r="BU12" s="573"/>
      <c r="BV12" s="573"/>
      <c r="BW12" s="573"/>
      <c r="BX12" s="573"/>
      <c r="BY12" s="573"/>
      <c r="BZ12" s="573"/>
      <c r="CA12" s="574"/>
      <c r="DJ12" s="135"/>
      <c r="DK12" s="135"/>
      <c r="DL12" s="135"/>
      <c r="DM12" s="132"/>
      <c r="DN12" s="132"/>
      <c r="DO12" s="132"/>
      <c r="DZ12" s="565"/>
      <c r="EA12" s="565"/>
      <c r="EB12" s="565"/>
      <c r="EC12" s="565"/>
      <c r="ED12" s="565"/>
      <c r="EE12" s="565"/>
      <c r="EF12" s="565"/>
      <c r="EG12" s="565"/>
      <c r="EH12" s="572">
        <f>SUMIF(DT25:DT500,"B",ES25:EX500)</f>
        <v>0</v>
      </c>
      <c r="EI12" s="573"/>
      <c r="EJ12" s="573"/>
      <c r="EK12" s="573"/>
      <c r="EL12" s="573"/>
      <c r="EM12" s="573"/>
      <c r="EN12" s="573"/>
      <c r="EO12" s="574"/>
      <c r="EP12" s="572">
        <f>SUMIF(DT25:DT500,"B",FZ25:GE500)</f>
        <v>0</v>
      </c>
      <c r="EQ12" s="573"/>
      <c r="ER12" s="573"/>
      <c r="ES12" s="573"/>
      <c r="ET12" s="573"/>
      <c r="EU12" s="573"/>
      <c r="EV12" s="573"/>
      <c r="EW12" s="574"/>
      <c r="GC12" s="135"/>
      <c r="GD12" s="135"/>
      <c r="GE12" s="135"/>
      <c r="GF12" s="135"/>
      <c r="GG12" s="135"/>
      <c r="GH12" s="135"/>
      <c r="GI12" s="135"/>
      <c r="GJ12" s="135"/>
      <c r="GK12" s="135"/>
      <c r="GL12" s="137"/>
      <c r="GM12" s="137"/>
      <c r="GN12" s="137"/>
      <c r="HC12" s="1"/>
      <c r="HD12" s="1"/>
      <c r="HE12" s="1"/>
      <c r="HF12" s="1"/>
      <c r="HG12" s="1"/>
      <c r="HH12" s="1"/>
      <c r="HI12" s="1"/>
    </row>
    <row r="13" spans="1:217" ht="12.75">
      <c r="A13" s="7"/>
      <c r="C13" s="12"/>
      <c r="D13" s="12"/>
      <c r="E13" s="12"/>
      <c r="F13" s="12"/>
      <c r="G13" s="12"/>
      <c r="H13" s="12"/>
      <c r="I13" s="12"/>
      <c r="J13" s="12"/>
      <c r="K13" s="12"/>
      <c r="L13" s="12"/>
      <c r="M13" s="12"/>
      <c r="N13" s="12"/>
      <c r="O13" s="12"/>
      <c r="P13" s="12"/>
      <c r="Q13" s="12"/>
      <c r="R13" s="12"/>
      <c r="S13" s="42"/>
      <c r="T13" s="42"/>
      <c r="U13" s="42"/>
      <c r="V13" s="42"/>
      <c r="W13" s="18"/>
      <c r="X13" s="18"/>
      <c r="Y13" s="18"/>
      <c r="Z13" s="18"/>
      <c r="BD13" s="567" t="s">
        <v>395</v>
      </c>
      <c r="BE13" s="567"/>
      <c r="BF13" s="567"/>
      <c r="BG13" s="567"/>
      <c r="BH13" s="567"/>
      <c r="BI13" s="567"/>
      <c r="BJ13" s="567"/>
      <c r="BK13" s="567"/>
      <c r="BL13" s="568">
        <f>SUM(BK25:BP500)</f>
        <v>0</v>
      </c>
      <c r="BM13" s="567"/>
      <c r="BN13" s="567"/>
      <c r="BO13" s="567"/>
      <c r="BP13" s="567"/>
      <c r="BQ13" s="567"/>
      <c r="BR13" s="567"/>
      <c r="BS13" s="567"/>
      <c r="BT13" s="568">
        <f>SUM(CR25:CW500)</f>
        <v>0</v>
      </c>
      <c r="BU13" s="567"/>
      <c r="BV13" s="567"/>
      <c r="BW13" s="567"/>
      <c r="BX13" s="567"/>
      <c r="BY13" s="567"/>
      <c r="BZ13" s="567"/>
      <c r="CA13" s="567"/>
      <c r="DJ13" s="135"/>
      <c r="DK13" s="135"/>
      <c r="DL13" s="135"/>
      <c r="DM13" s="132"/>
      <c r="DN13" s="132"/>
      <c r="DO13" s="132"/>
      <c r="DZ13" s="567" t="s">
        <v>395</v>
      </c>
      <c r="EA13" s="567"/>
      <c r="EB13" s="567"/>
      <c r="EC13" s="567"/>
      <c r="ED13" s="567"/>
      <c r="EE13" s="567"/>
      <c r="EF13" s="567"/>
      <c r="EG13" s="567"/>
      <c r="EH13" s="568">
        <f>SUM(EG25:EL500)</f>
        <v>0</v>
      </c>
      <c r="EI13" s="567"/>
      <c r="EJ13" s="567"/>
      <c r="EK13" s="567"/>
      <c r="EL13" s="567"/>
      <c r="EM13" s="567"/>
      <c r="EN13" s="567"/>
      <c r="EO13" s="567"/>
      <c r="EP13" s="568">
        <f>SUM(FN25:FN500)</f>
        <v>0</v>
      </c>
      <c r="EQ13" s="567"/>
      <c r="ER13" s="567"/>
      <c r="ES13" s="567"/>
      <c r="ET13" s="567"/>
      <c r="EU13" s="567"/>
      <c r="EV13" s="567"/>
      <c r="EW13" s="567"/>
      <c r="GC13" s="135"/>
      <c r="GD13" s="135"/>
      <c r="GE13" s="135"/>
      <c r="GF13" s="135"/>
      <c r="GG13" s="135"/>
      <c r="GH13" s="135"/>
      <c r="GI13" s="135"/>
      <c r="GJ13" s="135"/>
      <c r="GK13" s="135"/>
      <c r="GL13" s="137"/>
      <c r="GM13" s="137"/>
      <c r="GN13" s="137"/>
      <c r="HC13" s="1"/>
      <c r="HD13" s="1"/>
      <c r="HE13" s="1"/>
      <c r="HF13" s="1"/>
      <c r="HG13" s="1"/>
      <c r="HH13" s="1"/>
      <c r="HI13" s="1"/>
    </row>
    <row r="14" spans="1:217" ht="12.75">
      <c r="A14" s="620" t="s">
        <v>390</v>
      </c>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2"/>
      <c r="BD14" s="565"/>
      <c r="BE14" s="565"/>
      <c r="BF14" s="565"/>
      <c r="BG14" s="565"/>
      <c r="BH14" s="565"/>
      <c r="BI14" s="565"/>
      <c r="BJ14" s="565"/>
      <c r="BK14" s="565"/>
      <c r="BL14" s="565"/>
      <c r="BM14" s="565"/>
      <c r="BN14" s="565"/>
      <c r="BO14" s="565"/>
      <c r="BP14" s="565"/>
      <c r="BQ14" s="565"/>
      <c r="BR14" s="565"/>
      <c r="BS14" s="565"/>
      <c r="BT14" s="565"/>
      <c r="BU14" s="565"/>
      <c r="BV14" s="565"/>
      <c r="BW14" s="565"/>
      <c r="BX14" s="565"/>
      <c r="BY14" s="565"/>
      <c r="BZ14" s="565"/>
      <c r="CA14" s="565"/>
      <c r="DJ14" s="132"/>
      <c r="DK14" s="132"/>
      <c r="DL14" s="132"/>
      <c r="DM14" s="132"/>
      <c r="DN14" s="132"/>
      <c r="DO14" s="132"/>
      <c r="DZ14" s="565"/>
      <c r="EA14" s="565"/>
      <c r="EB14" s="565"/>
      <c r="EC14" s="565"/>
      <c r="ED14" s="565"/>
      <c r="EE14" s="565"/>
      <c r="EF14" s="565"/>
      <c r="EG14" s="565"/>
      <c r="EH14" s="565"/>
      <c r="EI14" s="565"/>
      <c r="EJ14" s="565"/>
      <c r="EK14" s="565"/>
      <c r="EL14" s="565"/>
      <c r="EM14" s="565"/>
      <c r="EN14" s="565"/>
      <c r="EO14" s="565"/>
      <c r="EP14" s="565"/>
      <c r="EQ14" s="565"/>
      <c r="ER14" s="565"/>
      <c r="ES14" s="565"/>
      <c r="ET14" s="565"/>
      <c r="EU14" s="565"/>
      <c r="EV14" s="565"/>
      <c r="EW14" s="565"/>
      <c r="GC14" s="137"/>
      <c r="GD14" s="137"/>
      <c r="GE14" s="137"/>
      <c r="GF14" s="137"/>
      <c r="GG14" s="137"/>
      <c r="GH14" s="137"/>
      <c r="GI14" s="137"/>
      <c r="GJ14" s="137"/>
      <c r="GK14" s="137"/>
      <c r="GL14" s="137"/>
      <c r="GM14" s="137"/>
      <c r="GN14" s="137"/>
      <c r="HC14" s="1"/>
      <c r="HD14" s="1"/>
      <c r="HE14" s="1"/>
      <c r="HF14" s="1"/>
      <c r="HG14" s="1"/>
      <c r="HH14" s="1"/>
      <c r="HI14" s="1"/>
    </row>
    <row r="15" spans="1:217" ht="12.75">
      <c r="A15" s="144"/>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BD15" s="565" t="s">
        <v>396</v>
      </c>
      <c r="BE15" s="565"/>
      <c r="BF15" s="565"/>
      <c r="BG15" s="565"/>
      <c r="BH15" s="565"/>
      <c r="BI15" s="565"/>
      <c r="BJ15" s="565"/>
      <c r="BK15" s="565"/>
      <c r="BL15" s="566">
        <f>SUM(BQ25:BV500)</f>
        <v>0</v>
      </c>
      <c r="BM15" s="565"/>
      <c r="BN15" s="565"/>
      <c r="BO15" s="565"/>
      <c r="BP15" s="565"/>
      <c r="BQ15" s="565"/>
      <c r="BR15" s="565"/>
      <c r="BS15" s="565"/>
      <c r="BT15" s="566">
        <f>SUM(CX25:DC500)</f>
        <v>0</v>
      </c>
      <c r="BU15" s="565"/>
      <c r="BV15" s="565"/>
      <c r="BW15" s="565"/>
      <c r="BX15" s="565"/>
      <c r="BY15" s="565"/>
      <c r="BZ15" s="565"/>
      <c r="CA15" s="565"/>
      <c r="DJ15" s="132"/>
      <c r="DK15" s="132"/>
      <c r="DL15" s="132"/>
      <c r="DM15" s="132"/>
      <c r="DN15" s="132"/>
      <c r="DZ15" s="565" t="s">
        <v>396</v>
      </c>
      <c r="EA15" s="565"/>
      <c r="EB15" s="565"/>
      <c r="EC15" s="565"/>
      <c r="ED15" s="565"/>
      <c r="EE15" s="565"/>
      <c r="EF15" s="565"/>
      <c r="EG15" s="565"/>
      <c r="EH15" s="566">
        <f>SUM(EM25:ER500)</f>
        <v>0</v>
      </c>
      <c r="EI15" s="565"/>
      <c r="EJ15" s="565"/>
      <c r="EK15" s="565"/>
      <c r="EL15" s="565"/>
      <c r="EM15" s="565"/>
      <c r="EN15" s="565"/>
      <c r="EO15" s="565"/>
      <c r="EP15" s="566">
        <f>SUM(FT25:FY500)</f>
        <v>0</v>
      </c>
      <c r="EQ15" s="565"/>
      <c r="ER15" s="565"/>
      <c r="ES15" s="565"/>
      <c r="ET15" s="565"/>
      <c r="EU15" s="565"/>
      <c r="EV15" s="565"/>
      <c r="EW15" s="565"/>
      <c r="HC15" s="1"/>
      <c r="HD15" s="1"/>
      <c r="HE15" s="1"/>
      <c r="HF15" s="1"/>
      <c r="HG15" s="1"/>
      <c r="HH15" s="1"/>
      <c r="HI15" s="1"/>
    </row>
    <row r="16" spans="1:217" ht="12" customHeight="1">
      <c r="A16" s="391"/>
      <c r="B16" s="392"/>
      <c r="C16" s="392"/>
      <c r="D16" s="392"/>
      <c r="E16" s="392"/>
      <c r="F16" s="392"/>
      <c r="G16" s="392"/>
      <c r="H16" s="392"/>
      <c r="I16" s="392"/>
      <c r="J16" s="392"/>
      <c r="K16" s="392"/>
      <c r="L16" s="392"/>
      <c r="M16" s="392"/>
      <c r="N16" s="392"/>
      <c r="O16" s="392"/>
      <c r="P16" s="392"/>
      <c r="Q16" s="393"/>
      <c r="R16" s="629" t="s">
        <v>68</v>
      </c>
      <c r="S16" s="630"/>
      <c r="T16" s="630"/>
      <c r="U16" s="630"/>
      <c r="V16" s="630"/>
      <c r="W16" s="630"/>
      <c r="X16" s="631"/>
      <c r="Y16" s="629" t="s">
        <v>69</v>
      </c>
      <c r="Z16" s="630"/>
      <c r="AA16" s="630"/>
      <c r="AB16" s="630"/>
      <c r="AC16" s="630"/>
      <c r="AD16" s="630"/>
      <c r="AE16" s="631"/>
      <c r="AF16" s="629" t="s">
        <v>70</v>
      </c>
      <c r="AG16" s="630"/>
      <c r="AH16" s="630"/>
      <c r="AI16" s="630"/>
      <c r="AJ16" s="630"/>
      <c r="AK16" s="630"/>
      <c r="AL16" s="631"/>
      <c r="AM16" s="391" t="s">
        <v>88</v>
      </c>
      <c r="AN16" s="392"/>
      <c r="AO16" s="392"/>
      <c r="AP16" s="392"/>
      <c r="AQ16" s="392"/>
      <c r="AR16" s="392"/>
      <c r="AS16" s="393"/>
      <c r="BD16" s="565"/>
      <c r="BE16" s="565"/>
      <c r="BF16" s="565"/>
      <c r="BG16" s="565"/>
      <c r="BH16" s="565"/>
      <c r="BI16" s="565"/>
      <c r="BJ16" s="565"/>
      <c r="BK16" s="565"/>
      <c r="BL16" s="565"/>
      <c r="BM16" s="565"/>
      <c r="BN16" s="565"/>
      <c r="BO16" s="565"/>
      <c r="BP16" s="565"/>
      <c r="BQ16" s="565"/>
      <c r="BR16" s="565"/>
      <c r="BS16" s="565"/>
      <c r="BT16" s="565"/>
      <c r="BU16" s="565"/>
      <c r="BV16" s="565"/>
      <c r="BW16" s="565"/>
      <c r="BX16" s="565"/>
      <c r="BY16" s="565"/>
      <c r="BZ16" s="565"/>
      <c r="CA16" s="565"/>
      <c r="DZ16" s="565"/>
      <c r="EA16" s="565"/>
      <c r="EB16" s="565"/>
      <c r="EC16" s="565"/>
      <c r="ED16" s="565"/>
      <c r="EE16" s="565"/>
      <c r="EF16" s="565"/>
      <c r="EG16" s="565"/>
      <c r="EH16" s="565"/>
      <c r="EI16" s="565"/>
      <c r="EJ16" s="565"/>
      <c r="EK16" s="565"/>
      <c r="EL16" s="565"/>
      <c r="EM16" s="565"/>
      <c r="EN16" s="565"/>
      <c r="EO16" s="565"/>
      <c r="EP16" s="565"/>
      <c r="EQ16" s="565"/>
      <c r="ER16" s="565"/>
      <c r="ES16" s="565"/>
      <c r="ET16" s="565"/>
      <c r="EU16" s="565"/>
      <c r="EV16" s="565"/>
      <c r="EW16" s="565"/>
      <c r="HC16" s="1"/>
      <c r="HD16" s="1"/>
      <c r="HE16" s="1"/>
      <c r="HF16" s="1"/>
      <c r="HG16" s="1"/>
      <c r="HH16" s="1"/>
      <c r="HI16" s="1"/>
    </row>
    <row r="17" spans="1:45" ht="12.75">
      <c r="A17" s="617"/>
      <c r="B17" s="618"/>
      <c r="C17" s="618"/>
      <c r="D17" s="618"/>
      <c r="E17" s="618"/>
      <c r="F17" s="618"/>
      <c r="G17" s="618"/>
      <c r="H17" s="618"/>
      <c r="I17" s="618"/>
      <c r="J17" s="618"/>
      <c r="K17" s="618"/>
      <c r="L17" s="618"/>
      <c r="M17" s="618"/>
      <c r="N17" s="618"/>
      <c r="O17" s="618"/>
      <c r="P17" s="618"/>
      <c r="Q17" s="619"/>
      <c r="R17" s="632"/>
      <c r="S17" s="633"/>
      <c r="T17" s="633"/>
      <c r="U17" s="633"/>
      <c r="V17" s="633"/>
      <c r="W17" s="633"/>
      <c r="X17" s="634"/>
      <c r="Y17" s="632"/>
      <c r="Z17" s="633"/>
      <c r="AA17" s="633"/>
      <c r="AB17" s="633"/>
      <c r="AC17" s="633"/>
      <c r="AD17" s="633"/>
      <c r="AE17" s="634"/>
      <c r="AF17" s="632"/>
      <c r="AG17" s="633"/>
      <c r="AH17" s="633"/>
      <c r="AI17" s="633"/>
      <c r="AJ17" s="633"/>
      <c r="AK17" s="633"/>
      <c r="AL17" s="634"/>
      <c r="AM17" s="617"/>
      <c r="AN17" s="618"/>
      <c r="AO17" s="618"/>
      <c r="AP17" s="618"/>
      <c r="AQ17" s="618"/>
      <c r="AR17" s="618"/>
      <c r="AS17" s="619"/>
    </row>
    <row r="18" spans="1:165" ht="12.75">
      <c r="A18" s="710" t="s">
        <v>71</v>
      </c>
      <c r="B18" s="711"/>
      <c r="C18" s="711"/>
      <c r="D18" s="711"/>
      <c r="E18" s="711"/>
      <c r="F18" s="711"/>
      <c r="G18" s="711"/>
      <c r="H18" s="711"/>
      <c r="I18" s="711"/>
      <c r="J18" s="71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1"/>
      <c r="AO18" s="711"/>
      <c r="AP18" s="711"/>
      <c r="AQ18" s="711"/>
      <c r="AR18" s="711"/>
      <c r="AS18" s="712"/>
      <c r="BJ18" s="136"/>
      <c r="BQ18" s="133"/>
      <c r="BR18" s="133"/>
      <c r="BS18" s="133"/>
      <c r="BT18" s="133"/>
      <c r="BU18" s="133"/>
      <c r="BV18" s="133"/>
      <c r="BW18" s="133"/>
      <c r="BX18" s="133"/>
      <c r="BY18" s="133"/>
      <c r="BZ18" s="133"/>
      <c r="CA18" s="133"/>
      <c r="CB18" s="133"/>
      <c r="CC18" s="133"/>
      <c r="CD18" s="133"/>
      <c r="CE18" s="133"/>
      <c r="CF18" s="133"/>
      <c r="EM18" s="136"/>
      <c r="ET18" s="133"/>
      <c r="EU18" s="133"/>
      <c r="EV18" s="133"/>
      <c r="EW18" s="133"/>
      <c r="EX18" s="133"/>
      <c r="EY18" s="133"/>
      <c r="EZ18" s="133"/>
      <c r="FA18" s="133"/>
      <c r="FB18" s="133"/>
      <c r="FC18" s="133"/>
      <c r="FD18" s="133"/>
      <c r="FE18" s="133"/>
      <c r="FF18" s="133"/>
      <c r="FG18" s="133"/>
      <c r="FH18" s="133"/>
      <c r="FI18" s="133"/>
    </row>
    <row r="19" spans="1:208" ht="12" customHeight="1">
      <c r="A19" s="436" t="s">
        <v>383</v>
      </c>
      <c r="B19" s="437"/>
      <c r="C19" s="437"/>
      <c r="D19" s="437"/>
      <c r="E19" s="437"/>
      <c r="F19" s="437"/>
      <c r="G19" s="437"/>
      <c r="H19" s="437"/>
      <c r="I19" s="437"/>
      <c r="J19" s="437"/>
      <c r="K19" s="437"/>
      <c r="L19" s="437"/>
      <c r="M19" s="437"/>
      <c r="N19" s="437"/>
      <c r="O19" s="437"/>
      <c r="P19" s="437"/>
      <c r="Q19" s="438"/>
      <c r="R19" s="386"/>
      <c r="S19" s="387"/>
      <c r="T19" s="387"/>
      <c r="U19" s="387"/>
      <c r="V19" s="387"/>
      <c r="W19" s="387"/>
      <c r="X19" s="455"/>
      <c r="Y19" s="386"/>
      <c r="Z19" s="387"/>
      <c r="AA19" s="387"/>
      <c r="AB19" s="387"/>
      <c r="AC19" s="387"/>
      <c r="AD19" s="387"/>
      <c r="AE19" s="455"/>
      <c r="AF19" s="714" t="s">
        <v>382</v>
      </c>
      <c r="AG19" s="715"/>
      <c r="AH19" s="715"/>
      <c r="AI19" s="715"/>
      <c r="AJ19" s="715"/>
      <c r="AK19" s="715"/>
      <c r="AL19" s="716"/>
      <c r="AM19" s="374"/>
      <c r="AN19" s="375"/>
      <c r="AO19" s="375"/>
      <c r="AP19" s="375"/>
      <c r="AQ19" s="375"/>
      <c r="AR19" s="375"/>
      <c r="AS19" s="376"/>
      <c r="AY19" s="563" t="s">
        <v>367</v>
      </c>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142"/>
      <c r="CK19" s="563" t="s">
        <v>373</v>
      </c>
      <c r="CL19" s="563"/>
      <c r="CM19" s="563"/>
      <c r="CN19" s="563"/>
      <c r="CO19" s="563"/>
      <c r="CP19" s="563"/>
      <c r="CQ19" s="563"/>
      <c r="CR19" s="563"/>
      <c r="CS19" s="563"/>
      <c r="CT19" s="563"/>
      <c r="CU19" s="563"/>
      <c r="CV19" s="563"/>
      <c r="CW19" s="563"/>
      <c r="CX19" s="563"/>
      <c r="CY19" s="563"/>
      <c r="CZ19" s="563"/>
      <c r="DA19" s="563"/>
      <c r="DB19" s="563"/>
      <c r="DC19" s="563"/>
      <c r="DD19" s="563"/>
      <c r="DE19" s="563"/>
      <c r="DF19" s="563"/>
      <c r="DG19" s="563"/>
      <c r="DH19" s="563"/>
      <c r="DI19" s="563"/>
      <c r="DJ19" s="563"/>
      <c r="DK19" s="563"/>
      <c r="DL19" s="563"/>
      <c r="DM19" s="563"/>
      <c r="DN19" s="563"/>
      <c r="DO19" s="563"/>
      <c r="DP19" s="563"/>
      <c r="DQ19" s="142"/>
      <c r="DR19" s="142"/>
      <c r="DS19" s="142"/>
      <c r="DT19" s="142"/>
      <c r="DU19" s="563" t="s">
        <v>367</v>
      </c>
      <c r="DV19" s="563"/>
      <c r="DW19" s="563"/>
      <c r="DX19" s="563"/>
      <c r="DY19" s="563"/>
      <c r="DZ19" s="563"/>
      <c r="EA19" s="563"/>
      <c r="EB19" s="563"/>
      <c r="EC19" s="563"/>
      <c r="ED19" s="563"/>
      <c r="EE19" s="563"/>
      <c r="EF19" s="563"/>
      <c r="EG19" s="563"/>
      <c r="EH19" s="563"/>
      <c r="EI19" s="563"/>
      <c r="EJ19" s="563"/>
      <c r="EK19" s="563"/>
      <c r="EL19" s="563"/>
      <c r="EM19" s="563"/>
      <c r="EN19" s="563"/>
      <c r="EO19" s="563"/>
      <c r="EP19" s="563"/>
      <c r="EQ19" s="563"/>
      <c r="ER19" s="563"/>
      <c r="ES19" s="563"/>
      <c r="ET19" s="563"/>
      <c r="EU19" s="563"/>
      <c r="EV19" s="563"/>
      <c r="EW19" s="563"/>
      <c r="EX19" s="563"/>
      <c r="EY19" s="563"/>
      <c r="EZ19" s="563"/>
      <c r="FA19" s="563"/>
      <c r="FB19" s="563"/>
      <c r="FC19" s="563"/>
      <c r="FD19" s="563"/>
      <c r="FE19" s="563"/>
      <c r="FF19" s="142"/>
      <c r="FG19" s="563" t="s">
        <v>373</v>
      </c>
      <c r="FH19" s="563"/>
      <c r="FI19" s="563"/>
      <c r="FJ19" s="563"/>
      <c r="FK19" s="563"/>
      <c r="FL19" s="563"/>
      <c r="FM19" s="563"/>
      <c r="FN19" s="563"/>
      <c r="FO19" s="563"/>
      <c r="FP19" s="563"/>
      <c r="FQ19" s="563"/>
      <c r="FR19" s="563"/>
      <c r="FS19" s="563"/>
      <c r="FT19" s="563"/>
      <c r="FU19" s="563"/>
      <c r="FV19" s="563"/>
      <c r="FW19" s="563"/>
      <c r="FX19" s="563"/>
      <c r="FY19" s="563"/>
      <c r="FZ19" s="563"/>
      <c r="GA19" s="563"/>
      <c r="GB19" s="563"/>
      <c r="GC19" s="563"/>
      <c r="GD19" s="563"/>
      <c r="GE19" s="563"/>
      <c r="GF19" s="563"/>
      <c r="GG19" s="563"/>
      <c r="GH19" s="563"/>
      <c r="GI19" s="563"/>
      <c r="GJ19" s="563"/>
      <c r="GK19" s="563"/>
      <c r="GL19" s="563"/>
      <c r="GM19" s="142"/>
      <c r="GN19" s="142"/>
      <c r="GO19" s="142"/>
      <c r="GP19" s="142"/>
      <c r="GQ19" s="142"/>
      <c r="GR19" s="142"/>
      <c r="GS19" s="142"/>
      <c r="GT19" s="142"/>
      <c r="GU19" s="142"/>
      <c r="GV19" s="142"/>
      <c r="GW19" s="142"/>
      <c r="GX19" s="142"/>
      <c r="GY19" s="142"/>
      <c r="GZ19" s="142"/>
    </row>
    <row r="20" spans="1:208" ht="13.5" thickBot="1">
      <c r="A20" s="439"/>
      <c r="B20" s="440"/>
      <c r="C20" s="440"/>
      <c r="D20" s="440"/>
      <c r="E20" s="440"/>
      <c r="F20" s="440"/>
      <c r="G20" s="440"/>
      <c r="H20" s="440"/>
      <c r="I20" s="440"/>
      <c r="J20" s="440"/>
      <c r="K20" s="440"/>
      <c r="L20" s="440"/>
      <c r="M20" s="440"/>
      <c r="N20" s="440"/>
      <c r="O20" s="440"/>
      <c r="P20" s="440"/>
      <c r="Q20" s="441"/>
      <c r="R20" s="388"/>
      <c r="S20" s="389"/>
      <c r="T20" s="389"/>
      <c r="U20" s="389"/>
      <c r="V20" s="389"/>
      <c r="W20" s="389"/>
      <c r="X20" s="456"/>
      <c r="Y20" s="388"/>
      <c r="Z20" s="389"/>
      <c r="AA20" s="389"/>
      <c r="AB20" s="389"/>
      <c r="AC20" s="389"/>
      <c r="AD20" s="389"/>
      <c r="AE20" s="456"/>
      <c r="AF20" s="717"/>
      <c r="AG20" s="718"/>
      <c r="AH20" s="718"/>
      <c r="AI20" s="718"/>
      <c r="AJ20" s="718"/>
      <c r="AK20" s="718"/>
      <c r="AL20" s="719"/>
      <c r="AM20" s="377"/>
      <c r="AN20" s="378"/>
      <c r="AO20" s="378"/>
      <c r="AP20" s="378"/>
      <c r="AQ20" s="378"/>
      <c r="AR20" s="378"/>
      <c r="AS20" s="379"/>
      <c r="AY20" s="738"/>
      <c r="AZ20" s="738"/>
      <c r="BA20" s="738"/>
      <c r="BB20" s="738"/>
      <c r="BC20" s="738"/>
      <c r="BD20" s="738"/>
      <c r="BE20" s="738"/>
      <c r="BF20" s="738"/>
      <c r="BG20" s="738"/>
      <c r="BH20" s="738"/>
      <c r="BI20" s="738"/>
      <c r="BJ20" s="738"/>
      <c r="BK20" s="738"/>
      <c r="BL20" s="738"/>
      <c r="BM20" s="738"/>
      <c r="BN20" s="738"/>
      <c r="BO20" s="738"/>
      <c r="BP20" s="738"/>
      <c r="BQ20" s="738"/>
      <c r="BR20" s="738"/>
      <c r="BS20" s="738"/>
      <c r="BT20" s="738"/>
      <c r="BU20" s="738"/>
      <c r="BV20" s="738"/>
      <c r="BW20" s="738"/>
      <c r="BX20" s="738"/>
      <c r="BY20" s="738"/>
      <c r="BZ20" s="738"/>
      <c r="CA20" s="738"/>
      <c r="CB20" s="738"/>
      <c r="CC20" s="738"/>
      <c r="CD20" s="738"/>
      <c r="CE20" s="738"/>
      <c r="CF20" s="738"/>
      <c r="CG20" s="738"/>
      <c r="CH20" s="738"/>
      <c r="CI20" s="738"/>
      <c r="CJ20" s="143"/>
      <c r="CK20" s="738"/>
      <c r="CL20" s="738"/>
      <c r="CM20" s="738"/>
      <c r="CN20" s="738"/>
      <c r="CO20" s="738"/>
      <c r="CP20" s="738"/>
      <c r="CQ20" s="738"/>
      <c r="CR20" s="738"/>
      <c r="CS20" s="738"/>
      <c r="CT20" s="738"/>
      <c r="CU20" s="738"/>
      <c r="CV20" s="738"/>
      <c r="CW20" s="738"/>
      <c r="CX20" s="738"/>
      <c r="CY20" s="738"/>
      <c r="CZ20" s="738"/>
      <c r="DA20" s="738"/>
      <c r="DB20" s="738"/>
      <c r="DC20" s="738"/>
      <c r="DD20" s="738"/>
      <c r="DE20" s="738"/>
      <c r="DF20" s="738"/>
      <c r="DG20" s="738"/>
      <c r="DH20" s="738"/>
      <c r="DI20" s="738"/>
      <c r="DJ20" s="738"/>
      <c r="DK20" s="738"/>
      <c r="DL20" s="738"/>
      <c r="DM20" s="738"/>
      <c r="DN20" s="738"/>
      <c r="DO20" s="738"/>
      <c r="DP20" s="738"/>
      <c r="DQ20" s="142"/>
      <c r="DR20" s="142"/>
      <c r="DS20" s="142"/>
      <c r="DT20" s="142"/>
      <c r="DU20" s="738"/>
      <c r="DV20" s="738"/>
      <c r="DW20" s="738"/>
      <c r="DX20" s="738"/>
      <c r="DY20" s="738"/>
      <c r="DZ20" s="738"/>
      <c r="EA20" s="738"/>
      <c r="EB20" s="738"/>
      <c r="EC20" s="738"/>
      <c r="ED20" s="738"/>
      <c r="EE20" s="738"/>
      <c r="EF20" s="738"/>
      <c r="EG20" s="738"/>
      <c r="EH20" s="738"/>
      <c r="EI20" s="738"/>
      <c r="EJ20" s="738"/>
      <c r="EK20" s="738"/>
      <c r="EL20" s="738"/>
      <c r="EM20" s="738"/>
      <c r="EN20" s="738"/>
      <c r="EO20" s="738"/>
      <c r="EP20" s="738"/>
      <c r="EQ20" s="738"/>
      <c r="ER20" s="738"/>
      <c r="ES20" s="738"/>
      <c r="ET20" s="738"/>
      <c r="EU20" s="738"/>
      <c r="EV20" s="738"/>
      <c r="EW20" s="738"/>
      <c r="EX20" s="738"/>
      <c r="EY20" s="738"/>
      <c r="EZ20" s="738"/>
      <c r="FA20" s="738"/>
      <c r="FB20" s="738"/>
      <c r="FC20" s="738"/>
      <c r="FD20" s="738"/>
      <c r="FE20" s="738"/>
      <c r="FF20" s="143"/>
      <c r="FG20" s="738"/>
      <c r="FH20" s="738"/>
      <c r="FI20" s="738"/>
      <c r="FJ20" s="738"/>
      <c r="FK20" s="738"/>
      <c r="FL20" s="738"/>
      <c r="FM20" s="738"/>
      <c r="FN20" s="738"/>
      <c r="FO20" s="738"/>
      <c r="FP20" s="738"/>
      <c r="FQ20" s="738"/>
      <c r="FR20" s="738"/>
      <c r="FS20" s="738"/>
      <c r="FT20" s="738"/>
      <c r="FU20" s="738"/>
      <c r="FV20" s="738"/>
      <c r="FW20" s="738"/>
      <c r="FX20" s="738"/>
      <c r="FY20" s="738"/>
      <c r="FZ20" s="738"/>
      <c r="GA20" s="738"/>
      <c r="GB20" s="738"/>
      <c r="GC20" s="738"/>
      <c r="GD20" s="738"/>
      <c r="GE20" s="738"/>
      <c r="GF20" s="738"/>
      <c r="GG20" s="738"/>
      <c r="GH20" s="738"/>
      <c r="GI20" s="738"/>
      <c r="GJ20" s="738"/>
      <c r="GK20" s="738"/>
      <c r="GL20" s="738"/>
      <c r="GM20" s="142"/>
      <c r="GN20" s="142"/>
      <c r="GO20" s="142"/>
      <c r="GP20" s="142"/>
      <c r="GQ20" s="142"/>
      <c r="GR20" s="142"/>
      <c r="GS20" s="142"/>
      <c r="GT20" s="142"/>
      <c r="GU20" s="142"/>
      <c r="GV20" s="142"/>
      <c r="GW20" s="142"/>
      <c r="GX20" s="142"/>
      <c r="GY20" s="142"/>
      <c r="GZ20" s="142"/>
    </row>
    <row r="21" spans="1:217" ht="12.75" customHeight="1">
      <c r="A21" s="599" t="s">
        <v>129</v>
      </c>
      <c r="B21" s="600"/>
      <c r="C21" s="600"/>
      <c r="D21" s="600"/>
      <c r="E21" s="600"/>
      <c r="F21" s="600"/>
      <c r="G21" s="600"/>
      <c r="H21" s="600"/>
      <c r="I21" s="600"/>
      <c r="J21" s="600"/>
      <c r="K21" s="600"/>
      <c r="L21" s="600"/>
      <c r="M21" s="600"/>
      <c r="N21" s="600"/>
      <c r="O21" s="600"/>
      <c r="P21" s="600"/>
      <c r="Q21" s="601"/>
      <c r="R21" s="605"/>
      <c r="S21" s="606"/>
      <c r="T21" s="606"/>
      <c r="U21" s="606"/>
      <c r="V21" s="606"/>
      <c r="W21" s="606"/>
      <c r="X21" s="607"/>
      <c r="Y21" s="611"/>
      <c r="Z21" s="612"/>
      <c r="AA21" s="612"/>
      <c r="AB21" s="612"/>
      <c r="AC21" s="612"/>
      <c r="AD21" s="612"/>
      <c r="AE21" s="613"/>
      <c r="AF21" s="720"/>
      <c r="AG21" s="721"/>
      <c r="AH21" s="721"/>
      <c r="AI21" s="721"/>
      <c r="AJ21" s="721"/>
      <c r="AK21" s="721"/>
      <c r="AL21" s="722"/>
      <c r="AM21" s="374"/>
      <c r="AN21" s="375"/>
      <c r="AO21" s="375"/>
      <c r="AP21" s="375"/>
      <c r="AQ21" s="375"/>
      <c r="AR21" s="375"/>
      <c r="AS21" s="376"/>
      <c r="AY21" s="561" t="s">
        <v>368</v>
      </c>
      <c r="AZ21" s="561"/>
      <c r="BA21" s="561"/>
      <c r="BB21" s="561"/>
      <c r="BC21" s="561"/>
      <c r="BD21" s="561" t="s">
        <v>369</v>
      </c>
      <c r="BE21" s="561"/>
      <c r="BF21" s="561"/>
      <c r="BG21" s="561"/>
      <c r="BH21" s="561"/>
      <c r="BI21" s="561"/>
      <c r="BJ21" s="561"/>
      <c r="BK21" s="561" t="s">
        <v>370</v>
      </c>
      <c r="BL21" s="561"/>
      <c r="BM21" s="561"/>
      <c r="BN21" s="561"/>
      <c r="BO21" s="561"/>
      <c r="BP21" s="561"/>
      <c r="BQ21" s="563" t="s">
        <v>371</v>
      </c>
      <c r="BR21" s="563"/>
      <c r="BS21" s="563"/>
      <c r="BT21" s="563"/>
      <c r="BU21" s="563"/>
      <c r="BV21" s="563"/>
      <c r="BW21" s="561" t="s">
        <v>375</v>
      </c>
      <c r="BX21" s="561"/>
      <c r="BY21" s="561"/>
      <c r="BZ21" s="561"/>
      <c r="CA21" s="561"/>
      <c r="CB21" s="561"/>
      <c r="CC21" s="561" t="s">
        <v>372</v>
      </c>
      <c r="CD21" s="561"/>
      <c r="CE21" s="561"/>
      <c r="CF21" s="561"/>
      <c r="CG21" s="561"/>
      <c r="CH21" s="561"/>
      <c r="CI21" s="561"/>
      <c r="CK21" s="561" t="s">
        <v>369</v>
      </c>
      <c r="CL21" s="561"/>
      <c r="CM21" s="561"/>
      <c r="CN21" s="561"/>
      <c r="CO21" s="561"/>
      <c r="CP21" s="561"/>
      <c r="CQ21" s="561"/>
      <c r="CR21" s="561" t="s">
        <v>374</v>
      </c>
      <c r="CS21" s="561"/>
      <c r="CT21" s="561"/>
      <c r="CU21" s="561"/>
      <c r="CV21" s="561"/>
      <c r="CW21" s="561"/>
      <c r="CX21" s="563" t="s">
        <v>371</v>
      </c>
      <c r="CY21" s="563"/>
      <c r="CZ21" s="563"/>
      <c r="DA21" s="563"/>
      <c r="DB21" s="563"/>
      <c r="DC21" s="563"/>
      <c r="DD21" s="561" t="s">
        <v>375</v>
      </c>
      <c r="DE21" s="561"/>
      <c r="DF21" s="561"/>
      <c r="DG21" s="561"/>
      <c r="DH21" s="561"/>
      <c r="DI21" s="561"/>
      <c r="DJ21" s="561" t="s">
        <v>372</v>
      </c>
      <c r="DK21" s="561"/>
      <c r="DL21" s="561"/>
      <c r="DM21" s="561"/>
      <c r="DN21" s="561"/>
      <c r="DO21" s="561"/>
      <c r="DP21" s="561"/>
      <c r="DQ21" s="132"/>
      <c r="DR21" s="132"/>
      <c r="DS21" s="132"/>
      <c r="DT21" s="132"/>
      <c r="DU21" s="561" t="s">
        <v>368</v>
      </c>
      <c r="DV21" s="561"/>
      <c r="DW21" s="561"/>
      <c r="DX21" s="561"/>
      <c r="DY21" s="561"/>
      <c r="DZ21" s="561" t="s">
        <v>369</v>
      </c>
      <c r="EA21" s="561"/>
      <c r="EB21" s="561"/>
      <c r="EC21" s="561"/>
      <c r="ED21" s="561"/>
      <c r="EE21" s="561"/>
      <c r="EF21" s="561"/>
      <c r="EG21" s="561" t="s">
        <v>370</v>
      </c>
      <c r="EH21" s="561"/>
      <c r="EI21" s="561"/>
      <c r="EJ21" s="561"/>
      <c r="EK21" s="561"/>
      <c r="EL21" s="561"/>
      <c r="EM21" s="563" t="s">
        <v>371</v>
      </c>
      <c r="EN21" s="563"/>
      <c r="EO21" s="563"/>
      <c r="EP21" s="563"/>
      <c r="EQ21" s="563"/>
      <c r="ER21" s="563"/>
      <c r="ES21" s="561" t="s">
        <v>389</v>
      </c>
      <c r="ET21" s="561"/>
      <c r="EU21" s="561"/>
      <c r="EV21" s="561"/>
      <c r="EW21" s="561"/>
      <c r="EX21" s="561"/>
      <c r="EY21" s="561" t="s">
        <v>372</v>
      </c>
      <c r="EZ21" s="561"/>
      <c r="FA21" s="561"/>
      <c r="FB21" s="561"/>
      <c r="FC21" s="561"/>
      <c r="FD21" s="561"/>
      <c r="FE21" s="561"/>
      <c r="FG21" s="561" t="s">
        <v>369</v>
      </c>
      <c r="FH21" s="561"/>
      <c r="FI21" s="561"/>
      <c r="FJ21" s="561"/>
      <c r="FK21" s="561"/>
      <c r="FL21" s="561"/>
      <c r="FM21" s="561"/>
      <c r="FN21" s="561" t="s">
        <v>374</v>
      </c>
      <c r="FO21" s="561"/>
      <c r="FP21" s="561"/>
      <c r="FQ21" s="561"/>
      <c r="FR21" s="561"/>
      <c r="FS21" s="561"/>
      <c r="FT21" s="563" t="s">
        <v>371</v>
      </c>
      <c r="FU21" s="563"/>
      <c r="FV21" s="563"/>
      <c r="FW21" s="563"/>
      <c r="FX21" s="563"/>
      <c r="FY21" s="563"/>
      <c r="FZ21" s="561" t="s">
        <v>389</v>
      </c>
      <c r="GA21" s="561"/>
      <c r="GB21" s="561"/>
      <c r="GC21" s="561"/>
      <c r="GD21" s="561"/>
      <c r="GE21" s="561"/>
      <c r="GF21" s="561" t="s">
        <v>372</v>
      </c>
      <c r="GG21" s="561"/>
      <c r="GH21" s="561"/>
      <c r="GI21" s="561"/>
      <c r="GJ21" s="561"/>
      <c r="GK21" s="561"/>
      <c r="GL21" s="561"/>
      <c r="GM21" s="132"/>
      <c r="GN21" s="132"/>
      <c r="GO21" s="132"/>
      <c r="GP21" s="132"/>
      <c r="GQ21" s="132"/>
      <c r="GR21" s="132"/>
      <c r="GS21" s="132"/>
      <c r="GT21" s="132"/>
      <c r="GU21" s="132"/>
      <c r="GV21" s="4"/>
      <c r="GW21" s="4"/>
      <c r="GX21" s="4"/>
      <c r="GY21" s="4"/>
      <c r="GZ21" s="4"/>
      <c r="HA21" s="1"/>
      <c r="HB21" s="1"/>
      <c r="HC21" s="1"/>
      <c r="HD21" s="1"/>
      <c r="HE21" s="1"/>
      <c r="HF21" s="1"/>
      <c r="HG21" s="1"/>
      <c r="HH21" s="1"/>
      <c r="HI21" s="1"/>
    </row>
    <row r="22" spans="1:217" ht="12.75">
      <c r="A22" s="602"/>
      <c r="B22" s="603"/>
      <c r="C22" s="603"/>
      <c r="D22" s="603"/>
      <c r="E22" s="603"/>
      <c r="F22" s="603"/>
      <c r="G22" s="603"/>
      <c r="H22" s="603"/>
      <c r="I22" s="603"/>
      <c r="J22" s="603"/>
      <c r="K22" s="603"/>
      <c r="L22" s="603"/>
      <c r="M22" s="603"/>
      <c r="N22" s="603"/>
      <c r="O22" s="603"/>
      <c r="P22" s="603"/>
      <c r="Q22" s="604"/>
      <c r="R22" s="608"/>
      <c r="S22" s="609"/>
      <c r="T22" s="609"/>
      <c r="U22" s="609"/>
      <c r="V22" s="609"/>
      <c r="W22" s="609"/>
      <c r="X22" s="610"/>
      <c r="Y22" s="614"/>
      <c r="Z22" s="615"/>
      <c r="AA22" s="615"/>
      <c r="AB22" s="615"/>
      <c r="AC22" s="615"/>
      <c r="AD22" s="615"/>
      <c r="AE22" s="616"/>
      <c r="AF22" s="720"/>
      <c r="AG22" s="721"/>
      <c r="AH22" s="721"/>
      <c r="AI22" s="721"/>
      <c r="AJ22" s="721"/>
      <c r="AK22" s="721"/>
      <c r="AL22" s="722"/>
      <c r="AM22" s="377"/>
      <c r="AN22" s="378"/>
      <c r="AO22" s="378"/>
      <c r="AP22" s="378"/>
      <c r="AQ22" s="378"/>
      <c r="AR22" s="378"/>
      <c r="AS22" s="379"/>
      <c r="AY22" s="561"/>
      <c r="AZ22" s="561"/>
      <c r="BA22" s="561"/>
      <c r="BB22" s="561"/>
      <c r="BC22" s="561"/>
      <c r="BD22" s="561"/>
      <c r="BE22" s="561"/>
      <c r="BF22" s="561"/>
      <c r="BG22" s="561"/>
      <c r="BH22" s="561"/>
      <c r="BI22" s="561"/>
      <c r="BJ22" s="561"/>
      <c r="BK22" s="561"/>
      <c r="BL22" s="561"/>
      <c r="BM22" s="561"/>
      <c r="BN22" s="561"/>
      <c r="BO22" s="561"/>
      <c r="BP22" s="561"/>
      <c r="BQ22" s="563"/>
      <c r="BR22" s="563"/>
      <c r="BS22" s="563"/>
      <c r="BT22" s="563"/>
      <c r="BU22" s="563"/>
      <c r="BV22" s="563"/>
      <c r="BW22" s="561"/>
      <c r="BX22" s="561"/>
      <c r="BY22" s="561"/>
      <c r="BZ22" s="561"/>
      <c r="CA22" s="561"/>
      <c r="CB22" s="561"/>
      <c r="CC22" s="561"/>
      <c r="CD22" s="561"/>
      <c r="CE22" s="561"/>
      <c r="CF22" s="561"/>
      <c r="CG22" s="561"/>
      <c r="CH22" s="561"/>
      <c r="CI22" s="561"/>
      <c r="CK22" s="561"/>
      <c r="CL22" s="561"/>
      <c r="CM22" s="561"/>
      <c r="CN22" s="561"/>
      <c r="CO22" s="561"/>
      <c r="CP22" s="561"/>
      <c r="CQ22" s="561"/>
      <c r="CR22" s="561"/>
      <c r="CS22" s="561"/>
      <c r="CT22" s="561"/>
      <c r="CU22" s="561"/>
      <c r="CV22" s="561"/>
      <c r="CW22" s="561"/>
      <c r="CX22" s="563"/>
      <c r="CY22" s="563"/>
      <c r="CZ22" s="563"/>
      <c r="DA22" s="563"/>
      <c r="DB22" s="563"/>
      <c r="DC22" s="563"/>
      <c r="DD22" s="561"/>
      <c r="DE22" s="561"/>
      <c r="DF22" s="561"/>
      <c r="DG22" s="561"/>
      <c r="DH22" s="561"/>
      <c r="DI22" s="561"/>
      <c r="DJ22" s="561"/>
      <c r="DK22" s="561"/>
      <c r="DL22" s="561"/>
      <c r="DM22" s="561"/>
      <c r="DN22" s="561"/>
      <c r="DO22" s="561"/>
      <c r="DP22" s="561"/>
      <c r="DU22" s="561"/>
      <c r="DV22" s="561"/>
      <c r="DW22" s="561"/>
      <c r="DX22" s="561"/>
      <c r="DY22" s="561"/>
      <c r="DZ22" s="561"/>
      <c r="EA22" s="561"/>
      <c r="EB22" s="561"/>
      <c r="EC22" s="561"/>
      <c r="ED22" s="561"/>
      <c r="EE22" s="561"/>
      <c r="EF22" s="561"/>
      <c r="EG22" s="561"/>
      <c r="EH22" s="561"/>
      <c r="EI22" s="561"/>
      <c r="EJ22" s="561"/>
      <c r="EK22" s="561"/>
      <c r="EL22" s="561"/>
      <c r="EM22" s="563"/>
      <c r="EN22" s="563"/>
      <c r="EO22" s="563"/>
      <c r="EP22" s="563"/>
      <c r="EQ22" s="563"/>
      <c r="ER22" s="563"/>
      <c r="ES22" s="561"/>
      <c r="ET22" s="561"/>
      <c r="EU22" s="561"/>
      <c r="EV22" s="561"/>
      <c r="EW22" s="561"/>
      <c r="EX22" s="561"/>
      <c r="EY22" s="561"/>
      <c r="EZ22" s="561"/>
      <c r="FA22" s="561"/>
      <c r="FB22" s="561"/>
      <c r="FC22" s="561"/>
      <c r="FD22" s="561"/>
      <c r="FE22" s="561"/>
      <c r="FG22" s="561"/>
      <c r="FH22" s="561"/>
      <c r="FI22" s="561"/>
      <c r="FJ22" s="561"/>
      <c r="FK22" s="561"/>
      <c r="FL22" s="561"/>
      <c r="FM22" s="561"/>
      <c r="FN22" s="561"/>
      <c r="FO22" s="561"/>
      <c r="FP22" s="561"/>
      <c r="FQ22" s="561"/>
      <c r="FR22" s="561"/>
      <c r="FS22" s="561"/>
      <c r="FT22" s="563"/>
      <c r="FU22" s="563"/>
      <c r="FV22" s="563"/>
      <c r="FW22" s="563"/>
      <c r="FX22" s="563"/>
      <c r="FY22" s="563"/>
      <c r="FZ22" s="561"/>
      <c r="GA22" s="561"/>
      <c r="GB22" s="561"/>
      <c r="GC22" s="561"/>
      <c r="GD22" s="561"/>
      <c r="GE22" s="561"/>
      <c r="GF22" s="561"/>
      <c r="GG22" s="561"/>
      <c r="GH22" s="561"/>
      <c r="GI22" s="561"/>
      <c r="GJ22" s="561"/>
      <c r="GK22" s="561"/>
      <c r="GL22" s="561"/>
      <c r="GV22" s="1"/>
      <c r="GW22" s="1"/>
      <c r="GX22" s="1"/>
      <c r="GY22" s="1"/>
      <c r="GZ22" s="1"/>
      <c r="HA22" s="1"/>
      <c r="HB22" s="1"/>
      <c r="HC22" s="1"/>
      <c r="HD22" s="1"/>
      <c r="HE22" s="1"/>
      <c r="HF22" s="1"/>
      <c r="HG22" s="1"/>
      <c r="HH22" s="1"/>
      <c r="HI22" s="1"/>
    </row>
    <row r="23" spans="1:217" ht="12.75">
      <c r="A23" s="599" t="s">
        <v>130</v>
      </c>
      <c r="B23" s="600"/>
      <c r="C23" s="600"/>
      <c r="D23" s="600"/>
      <c r="E23" s="600"/>
      <c r="F23" s="600"/>
      <c r="G23" s="600"/>
      <c r="H23" s="600"/>
      <c r="I23" s="600"/>
      <c r="J23" s="600"/>
      <c r="K23" s="600"/>
      <c r="L23" s="600"/>
      <c r="M23" s="600"/>
      <c r="N23" s="600"/>
      <c r="O23" s="600"/>
      <c r="P23" s="600"/>
      <c r="Q23" s="601"/>
      <c r="R23" s="386"/>
      <c r="S23" s="387"/>
      <c r="T23" s="387"/>
      <c r="U23" s="387"/>
      <c r="V23" s="387"/>
      <c r="W23" s="387"/>
      <c r="X23" s="455"/>
      <c r="Y23" s="386"/>
      <c r="Z23" s="387"/>
      <c r="AA23" s="387"/>
      <c r="AB23" s="387"/>
      <c r="AC23" s="387"/>
      <c r="AD23" s="387"/>
      <c r="AE23" s="455"/>
      <c r="AF23" s="720"/>
      <c r="AG23" s="721"/>
      <c r="AH23" s="721"/>
      <c r="AI23" s="721"/>
      <c r="AJ23" s="721"/>
      <c r="AK23" s="721"/>
      <c r="AL23" s="722"/>
      <c r="AM23" s="374"/>
      <c r="AN23" s="375"/>
      <c r="AO23" s="375"/>
      <c r="AP23" s="375"/>
      <c r="AQ23" s="375"/>
      <c r="AR23" s="375"/>
      <c r="AS23" s="376"/>
      <c r="AY23" s="561"/>
      <c r="AZ23" s="561"/>
      <c r="BA23" s="561"/>
      <c r="BB23" s="561"/>
      <c r="BC23" s="561"/>
      <c r="BD23" s="561"/>
      <c r="BE23" s="561"/>
      <c r="BF23" s="561"/>
      <c r="BG23" s="561"/>
      <c r="BH23" s="561"/>
      <c r="BI23" s="561"/>
      <c r="BJ23" s="561"/>
      <c r="BK23" s="561"/>
      <c r="BL23" s="561"/>
      <c r="BM23" s="561"/>
      <c r="BN23" s="561"/>
      <c r="BO23" s="561"/>
      <c r="BP23" s="561"/>
      <c r="BQ23" s="563"/>
      <c r="BR23" s="563"/>
      <c r="BS23" s="563"/>
      <c r="BT23" s="563"/>
      <c r="BU23" s="563"/>
      <c r="BV23" s="563"/>
      <c r="BW23" s="561"/>
      <c r="BX23" s="561"/>
      <c r="BY23" s="561"/>
      <c r="BZ23" s="561"/>
      <c r="CA23" s="561"/>
      <c r="CB23" s="561"/>
      <c r="CC23" s="561"/>
      <c r="CD23" s="561"/>
      <c r="CE23" s="561"/>
      <c r="CF23" s="561"/>
      <c r="CG23" s="561"/>
      <c r="CH23" s="561"/>
      <c r="CI23" s="561"/>
      <c r="CK23" s="561"/>
      <c r="CL23" s="561"/>
      <c r="CM23" s="561"/>
      <c r="CN23" s="561"/>
      <c r="CO23" s="561"/>
      <c r="CP23" s="561"/>
      <c r="CQ23" s="561"/>
      <c r="CR23" s="561"/>
      <c r="CS23" s="561"/>
      <c r="CT23" s="561"/>
      <c r="CU23" s="561"/>
      <c r="CV23" s="561"/>
      <c r="CW23" s="561"/>
      <c r="CX23" s="563"/>
      <c r="CY23" s="563"/>
      <c r="CZ23" s="563"/>
      <c r="DA23" s="563"/>
      <c r="DB23" s="563"/>
      <c r="DC23" s="563"/>
      <c r="DD23" s="561"/>
      <c r="DE23" s="561"/>
      <c r="DF23" s="561"/>
      <c r="DG23" s="561"/>
      <c r="DH23" s="561"/>
      <c r="DI23" s="561"/>
      <c r="DJ23" s="561"/>
      <c r="DK23" s="561"/>
      <c r="DL23" s="561"/>
      <c r="DM23" s="561"/>
      <c r="DN23" s="561"/>
      <c r="DO23" s="561"/>
      <c r="DP23" s="561"/>
      <c r="DU23" s="561"/>
      <c r="DV23" s="561"/>
      <c r="DW23" s="561"/>
      <c r="DX23" s="561"/>
      <c r="DY23" s="561"/>
      <c r="DZ23" s="561"/>
      <c r="EA23" s="561"/>
      <c r="EB23" s="561"/>
      <c r="EC23" s="561"/>
      <c r="ED23" s="561"/>
      <c r="EE23" s="561"/>
      <c r="EF23" s="561"/>
      <c r="EG23" s="561"/>
      <c r="EH23" s="561"/>
      <c r="EI23" s="561"/>
      <c r="EJ23" s="561"/>
      <c r="EK23" s="561"/>
      <c r="EL23" s="561"/>
      <c r="EM23" s="563"/>
      <c r="EN23" s="563"/>
      <c r="EO23" s="563"/>
      <c r="EP23" s="563"/>
      <c r="EQ23" s="563"/>
      <c r="ER23" s="563"/>
      <c r="ES23" s="561"/>
      <c r="ET23" s="561"/>
      <c r="EU23" s="561"/>
      <c r="EV23" s="561"/>
      <c r="EW23" s="561"/>
      <c r="EX23" s="561"/>
      <c r="EY23" s="561"/>
      <c r="EZ23" s="561"/>
      <c r="FA23" s="561"/>
      <c r="FB23" s="561"/>
      <c r="FC23" s="561"/>
      <c r="FD23" s="561"/>
      <c r="FE23" s="561"/>
      <c r="FG23" s="561"/>
      <c r="FH23" s="561"/>
      <c r="FI23" s="561"/>
      <c r="FJ23" s="561"/>
      <c r="FK23" s="561"/>
      <c r="FL23" s="561"/>
      <c r="FM23" s="561"/>
      <c r="FN23" s="561"/>
      <c r="FO23" s="561"/>
      <c r="FP23" s="561"/>
      <c r="FQ23" s="561"/>
      <c r="FR23" s="561"/>
      <c r="FS23" s="561"/>
      <c r="FT23" s="563"/>
      <c r="FU23" s="563"/>
      <c r="FV23" s="563"/>
      <c r="FW23" s="563"/>
      <c r="FX23" s="563"/>
      <c r="FY23" s="563"/>
      <c r="FZ23" s="561"/>
      <c r="GA23" s="561"/>
      <c r="GB23" s="561"/>
      <c r="GC23" s="561"/>
      <c r="GD23" s="561"/>
      <c r="GE23" s="561"/>
      <c r="GF23" s="561"/>
      <c r="GG23" s="561"/>
      <c r="GH23" s="561"/>
      <c r="GI23" s="561"/>
      <c r="GJ23" s="561"/>
      <c r="GK23" s="561"/>
      <c r="GL23" s="561"/>
      <c r="GV23" s="1"/>
      <c r="GW23" s="1"/>
      <c r="GX23" s="1"/>
      <c r="GY23" s="1"/>
      <c r="GZ23" s="1"/>
      <c r="HA23" s="1"/>
      <c r="HB23" s="1"/>
      <c r="HC23" s="1"/>
      <c r="HD23" s="1"/>
      <c r="HE23" s="1"/>
      <c r="HF23" s="1"/>
      <c r="HG23" s="1"/>
      <c r="HH23" s="1"/>
      <c r="HI23" s="1"/>
    </row>
    <row r="24" spans="1:217" ht="13.5" thickBot="1">
      <c r="A24" s="602"/>
      <c r="B24" s="603"/>
      <c r="C24" s="603"/>
      <c r="D24" s="603"/>
      <c r="E24" s="603"/>
      <c r="F24" s="603"/>
      <c r="G24" s="603"/>
      <c r="H24" s="603"/>
      <c r="I24" s="603"/>
      <c r="J24" s="603"/>
      <c r="K24" s="603"/>
      <c r="L24" s="603"/>
      <c r="M24" s="603"/>
      <c r="N24" s="603"/>
      <c r="O24" s="603"/>
      <c r="P24" s="603"/>
      <c r="Q24" s="604"/>
      <c r="R24" s="388"/>
      <c r="S24" s="389"/>
      <c r="T24" s="389"/>
      <c r="U24" s="389"/>
      <c r="V24" s="389"/>
      <c r="W24" s="389"/>
      <c r="X24" s="456"/>
      <c r="Y24" s="388"/>
      <c r="Z24" s="389"/>
      <c r="AA24" s="389"/>
      <c r="AB24" s="389"/>
      <c r="AC24" s="389"/>
      <c r="AD24" s="389"/>
      <c r="AE24" s="456"/>
      <c r="AF24" s="720"/>
      <c r="AG24" s="721"/>
      <c r="AH24" s="721"/>
      <c r="AI24" s="721"/>
      <c r="AJ24" s="721"/>
      <c r="AK24" s="721"/>
      <c r="AL24" s="722"/>
      <c r="AM24" s="377"/>
      <c r="AN24" s="378"/>
      <c r="AO24" s="378"/>
      <c r="AP24" s="378"/>
      <c r="AQ24" s="378"/>
      <c r="AR24" s="378"/>
      <c r="AS24" s="379"/>
      <c r="AY24" s="562"/>
      <c r="AZ24" s="562"/>
      <c r="BA24" s="562"/>
      <c r="BB24" s="562"/>
      <c r="BC24" s="562"/>
      <c r="BD24" s="562"/>
      <c r="BE24" s="562"/>
      <c r="BF24" s="562"/>
      <c r="BG24" s="562"/>
      <c r="BH24" s="562"/>
      <c r="BI24" s="562"/>
      <c r="BJ24" s="562"/>
      <c r="BK24" s="562"/>
      <c r="BL24" s="562"/>
      <c r="BM24" s="562"/>
      <c r="BN24" s="562"/>
      <c r="BO24" s="562"/>
      <c r="BP24" s="562"/>
      <c r="BQ24" s="564"/>
      <c r="BR24" s="564"/>
      <c r="BS24" s="564"/>
      <c r="BT24" s="564"/>
      <c r="BU24" s="564"/>
      <c r="BV24" s="564"/>
      <c r="BW24" s="562"/>
      <c r="BX24" s="562"/>
      <c r="BY24" s="562"/>
      <c r="BZ24" s="562"/>
      <c r="CA24" s="562"/>
      <c r="CB24" s="562"/>
      <c r="CC24" s="562"/>
      <c r="CD24" s="562"/>
      <c r="CE24" s="562"/>
      <c r="CF24" s="562"/>
      <c r="CG24" s="562"/>
      <c r="CH24" s="562"/>
      <c r="CI24" s="562"/>
      <c r="CK24" s="562"/>
      <c r="CL24" s="562"/>
      <c r="CM24" s="562"/>
      <c r="CN24" s="562"/>
      <c r="CO24" s="562"/>
      <c r="CP24" s="562"/>
      <c r="CQ24" s="562"/>
      <c r="CR24" s="562"/>
      <c r="CS24" s="562"/>
      <c r="CT24" s="562"/>
      <c r="CU24" s="562"/>
      <c r="CV24" s="562"/>
      <c r="CW24" s="562"/>
      <c r="CX24" s="564"/>
      <c r="CY24" s="564"/>
      <c r="CZ24" s="564"/>
      <c r="DA24" s="564"/>
      <c r="DB24" s="564"/>
      <c r="DC24" s="564"/>
      <c r="DD24" s="562"/>
      <c r="DE24" s="562"/>
      <c r="DF24" s="562"/>
      <c r="DG24" s="562"/>
      <c r="DH24" s="562"/>
      <c r="DI24" s="562"/>
      <c r="DJ24" s="562"/>
      <c r="DK24" s="562"/>
      <c r="DL24" s="562"/>
      <c r="DM24" s="562"/>
      <c r="DN24" s="562"/>
      <c r="DO24" s="562"/>
      <c r="DP24" s="562"/>
      <c r="DU24" s="562"/>
      <c r="DV24" s="562"/>
      <c r="DW24" s="562"/>
      <c r="DX24" s="562"/>
      <c r="DY24" s="562"/>
      <c r="DZ24" s="562"/>
      <c r="EA24" s="562"/>
      <c r="EB24" s="562"/>
      <c r="EC24" s="562"/>
      <c r="ED24" s="562"/>
      <c r="EE24" s="562"/>
      <c r="EF24" s="562"/>
      <c r="EG24" s="562"/>
      <c r="EH24" s="562"/>
      <c r="EI24" s="562"/>
      <c r="EJ24" s="562"/>
      <c r="EK24" s="562"/>
      <c r="EL24" s="562"/>
      <c r="EM24" s="564"/>
      <c r="EN24" s="564"/>
      <c r="EO24" s="564"/>
      <c r="EP24" s="564"/>
      <c r="EQ24" s="564"/>
      <c r="ER24" s="564"/>
      <c r="ES24" s="562"/>
      <c r="ET24" s="562"/>
      <c r="EU24" s="562"/>
      <c r="EV24" s="562"/>
      <c r="EW24" s="562"/>
      <c r="EX24" s="562"/>
      <c r="EY24" s="562"/>
      <c r="EZ24" s="562"/>
      <c r="FA24" s="562"/>
      <c r="FB24" s="562"/>
      <c r="FC24" s="562"/>
      <c r="FD24" s="562"/>
      <c r="FE24" s="562"/>
      <c r="FG24" s="562"/>
      <c r="FH24" s="562"/>
      <c r="FI24" s="562"/>
      <c r="FJ24" s="562"/>
      <c r="FK24" s="562"/>
      <c r="FL24" s="562"/>
      <c r="FM24" s="562"/>
      <c r="FN24" s="562"/>
      <c r="FO24" s="562"/>
      <c r="FP24" s="562"/>
      <c r="FQ24" s="562"/>
      <c r="FR24" s="562"/>
      <c r="FS24" s="562"/>
      <c r="FT24" s="564"/>
      <c r="FU24" s="564"/>
      <c r="FV24" s="564"/>
      <c r="FW24" s="564"/>
      <c r="FX24" s="564"/>
      <c r="FY24" s="564"/>
      <c r="FZ24" s="562"/>
      <c r="GA24" s="562"/>
      <c r="GB24" s="562"/>
      <c r="GC24" s="562"/>
      <c r="GD24" s="562"/>
      <c r="GE24" s="562"/>
      <c r="GF24" s="562"/>
      <c r="GG24" s="562"/>
      <c r="GH24" s="562"/>
      <c r="GI24" s="562"/>
      <c r="GJ24" s="562"/>
      <c r="GK24" s="562"/>
      <c r="GL24" s="562"/>
      <c r="GV24" s="1"/>
      <c r="GW24" s="1"/>
      <c r="GX24" s="1"/>
      <c r="GY24" s="1"/>
      <c r="GZ24" s="1"/>
      <c r="HA24" s="1"/>
      <c r="HB24" s="1"/>
      <c r="HC24" s="1"/>
      <c r="HD24" s="1"/>
      <c r="HE24" s="1"/>
      <c r="HF24" s="1"/>
      <c r="HG24" s="1"/>
      <c r="HH24" s="1"/>
      <c r="HI24" s="1"/>
    </row>
    <row r="25" spans="1:217" ht="13.5" thickTop="1">
      <c r="A25" s="599" t="s">
        <v>131</v>
      </c>
      <c r="B25" s="600"/>
      <c r="C25" s="600"/>
      <c r="D25" s="600"/>
      <c r="E25" s="600"/>
      <c r="F25" s="600"/>
      <c r="G25" s="600"/>
      <c r="H25" s="600"/>
      <c r="I25" s="600"/>
      <c r="J25" s="600"/>
      <c r="K25" s="600"/>
      <c r="L25" s="600"/>
      <c r="M25" s="600"/>
      <c r="N25" s="600"/>
      <c r="O25" s="600"/>
      <c r="P25" s="600"/>
      <c r="Q25" s="601"/>
      <c r="R25" s="386"/>
      <c r="S25" s="387"/>
      <c r="T25" s="387"/>
      <c r="U25" s="387"/>
      <c r="V25" s="387"/>
      <c r="W25" s="387"/>
      <c r="X25" s="455"/>
      <c r="Y25" s="386"/>
      <c r="Z25" s="387"/>
      <c r="AA25" s="387"/>
      <c r="AB25" s="387"/>
      <c r="AC25" s="387"/>
      <c r="AD25" s="387"/>
      <c r="AE25" s="455"/>
      <c r="AF25" s="720"/>
      <c r="AG25" s="721"/>
      <c r="AH25" s="721"/>
      <c r="AI25" s="721"/>
      <c r="AJ25" s="721"/>
      <c r="AK25" s="721"/>
      <c r="AL25" s="722"/>
      <c r="AM25" s="95"/>
      <c r="AN25" s="96"/>
      <c r="AO25" s="96"/>
      <c r="AP25" s="96"/>
      <c r="AQ25" s="96"/>
      <c r="AR25" s="96"/>
      <c r="AS25" s="97"/>
      <c r="AX25" s="141" t="str">
        <f aca="true" t="shared" si="0" ref="AX25:AX88">IF($R$19="Yes",IF(AY25=$BL$9,"B","-"),"-")</f>
        <v>-</v>
      </c>
      <c r="AY25" s="558">
        <f>IF(ROWS($AY$25:AY25)&gt;$BL$9,0,ROWS($AY$25:AY25))</f>
        <v>0</v>
      </c>
      <c r="AZ25" s="558"/>
      <c r="BA25" s="558"/>
      <c r="BB25" s="558"/>
      <c r="BC25" s="558"/>
      <c r="BD25" s="557">
        <f>IF(AY25=0,0,R23)</f>
        <v>0</v>
      </c>
      <c r="BE25" s="558"/>
      <c r="BF25" s="558"/>
      <c r="BG25" s="558"/>
      <c r="BH25" s="558"/>
      <c r="BI25" s="558"/>
      <c r="BJ25" s="558"/>
      <c r="BK25" s="559">
        <f aca="true" t="shared" si="1" ref="BK25:BK88">IF(AY25=0,0,(BD25*$R$27/$BL$5))</f>
        <v>0</v>
      </c>
      <c r="BL25" s="558"/>
      <c r="BM25" s="558"/>
      <c r="BN25" s="558"/>
      <c r="BO25" s="558"/>
      <c r="BP25" s="558"/>
      <c r="BQ25" s="560">
        <f aca="true" t="shared" si="2" ref="BQ25:BQ88">IF(AX25="B",BD25,IF(AY25=0,0,BW25-BK25))</f>
        <v>0</v>
      </c>
      <c r="BR25" s="556"/>
      <c r="BS25" s="556"/>
      <c r="BT25" s="556"/>
      <c r="BU25" s="556"/>
      <c r="BV25" s="556"/>
      <c r="BW25" s="560">
        <f aca="true" t="shared" si="3" ref="BW25:BW88">IF(AX25="B",SUM(BK25:BV25),IF(AY25=0,0,$BL$7))</f>
        <v>0</v>
      </c>
      <c r="BX25" s="556"/>
      <c r="BY25" s="556"/>
      <c r="BZ25" s="556"/>
      <c r="CA25" s="556"/>
      <c r="CB25" s="556"/>
      <c r="CC25" s="555">
        <f>IF(AY25=0,0,BD25-BQ25)</f>
        <v>0</v>
      </c>
      <c r="CD25" s="556"/>
      <c r="CE25" s="556"/>
      <c r="CF25" s="556"/>
      <c r="CG25" s="556"/>
      <c r="CH25" s="556"/>
      <c r="CI25" s="556"/>
      <c r="CK25" s="557">
        <f>IF(AY25=0,0,BD25)</f>
        <v>0</v>
      </c>
      <c r="CL25" s="558"/>
      <c r="CM25" s="558"/>
      <c r="CN25" s="558"/>
      <c r="CO25" s="558"/>
      <c r="CP25" s="558"/>
      <c r="CQ25" s="558"/>
      <c r="CR25" s="559">
        <f aca="true" t="shared" si="4" ref="CR25:CR88">IF(AY25=0,0,CK25*$R$48/$BT$5)</f>
        <v>0</v>
      </c>
      <c r="CS25" s="558"/>
      <c r="CT25" s="558"/>
      <c r="CU25" s="558"/>
      <c r="CV25" s="558"/>
      <c r="CW25" s="558"/>
      <c r="CX25" s="560">
        <f aca="true" t="shared" si="5" ref="CX25:CX88">IF(AX25="B",CK25,IF(AY25=0,0,DD25-CR25))</f>
        <v>0</v>
      </c>
      <c r="CY25" s="556"/>
      <c r="CZ25" s="556"/>
      <c r="DA25" s="556"/>
      <c r="DB25" s="556"/>
      <c r="DC25" s="556"/>
      <c r="DD25" s="560">
        <f aca="true" t="shared" si="6" ref="DD25:DD88">IF(AX25="B",SUM(CR25:DC25),IF(AY25=0,0,$BT$7))</f>
        <v>0</v>
      </c>
      <c r="DE25" s="556"/>
      <c r="DF25" s="556"/>
      <c r="DG25" s="556"/>
      <c r="DH25" s="556"/>
      <c r="DI25" s="556"/>
      <c r="DJ25" s="555">
        <f>IF(AY25=0,0,CK25-CX25)</f>
        <v>0</v>
      </c>
      <c r="DK25" s="556"/>
      <c r="DL25" s="556"/>
      <c r="DM25" s="556"/>
      <c r="DN25" s="556"/>
      <c r="DO25" s="556"/>
      <c r="DP25" s="556"/>
      <c r="DT25" s="141" t="str">
        <f aca="true" t="shared" si="7" ref="DT25:DT88">IF($Y$19="Yes",IF(DU25=$EH$9,"B","-"),"-")</f>
        <v>-</v>
      </c>
      <c r="DU25" s="558">
        <f>IF(ROWS($DU$25:DU25)&gt;$EH$9,0,ROWS($DU$25:DU25))</f>
        <v>0</v>
      </c>
      <c r="DV25" s="558"/>
      <c r="DW25" s="558"/>
      <c r="DX25" s="558"/>
      <c r="DY25" s="558"/>
      <c r="DZ25" s="557">
        <f>IF(DU25=0,0,R23)</f>
        <v>0</v>
      </c>
      <c r="EA25" s="558"/>
      <c r="EB25" s="558"/>
      <c r="EC25" s="558"/>
      <c r="ED25" s="558"/>
      <c r="EE25" s="558"/>
      <c r="EF25" s="558"/>
      <c r="EG25" s="559">
        <f aca="true" t="shared" si="8" ref="EG25:EG88">IF(DU25=0,0,DZ25*$Y$27/$EH$5)</f>
        <v>0</v>
      </c>
      <c r="EH25" s="558"/>
      <c r="EI25" s="558"/>
      <c r="EJ25" s="558"/>
      <c r="EK25" s="558"/>
      <c r="EL25" s="558"/>
      <c r="EM25" s="560">
        <f aca="true" t="shared" si="9" ref="EM25:EM88">IF(DT25="B",DZ25,IF(DU25=0,0,ES25-EG25))</f>
        <v>0</v>
      </c>
      <c r="EN25" s="556"/>
      <c r="EO25" s="556"/>
      <c r="EP25" s="556"/>
      <c r="EQ25" s="556"/>
      <c r="ER25" s="556"/>
      <c r="ES25" s="560">
        <f aca="true" t="shared" si="10" ref="ES25:ES88">IF(DT25="B",SUM(EG25:ER25),IF(DU25=0,0,$EH$7))</f>
        <v>0</v>
      </c>
      <c r="ET25" s="556"/>
      <c r="EU25" s="556"/>
      <c r="EV25" s="556"/>
      <c r="EW25" s="556"/>
      <c r="EX25" s="556"/>
      <c r="EY25" s="555">
        <f>IF(DU25=0,0,DZ25-EM25)</f>
        <v>0</v>
      </c>
      <c r="EZ25" s="556"/>
      <c r="FA25" s="556"/>
      <c r="FB25" s="556"/>
      <c r="FC25" s="556"/>
      <c r="FD25" s="556"/>
      <c r="FE25" s="556"/>
      <c r="FG25" s="557">
        <f>IF(DU25=0,0,DZ25)</f>
        <v>0</v>
      </c>
      <c r="FH25" s="558"/>
      <c r="FI25" s="558"/>
      <c r="FJ25" s="558"/>
      <c r="FK25" s="558"/>
      <c r="FL25" s="558"/>
      <c r="FM25" s="558"/>
      <c r="FN25" s="559">
        <f aca="true" t="shared" si="11" ref="FN25:FN88">IF(DU25=0,0,FG25*$Y$48/$EP$5)</f>
        <v>0</v>
      </c>
      <c r="FO25" s="558"/>
      <c r="FP25" s="558"/>
      <c r="FQ25" s="558"/>
      <c r="FR25" s="558"/>
      <c r="FS25" s="558"/>
      <c r="FT25" s="560">
        <f aca="true" t="shared" si="12" ref="FT25:FT88">IF(DT25="B",FG25,IF(DU25=0,0,FZ25-FN25))</f>
        <v>0</v>
      </c>
      <c r="FU25" s="556"/>
      <c r="FV25" s="556"/>
      <c r="FW25" s="556"/>
      <c r="FX25" s="556"/>
      <c r="FY25" s="556"/>
      <c r="FZ25" s="560">
        <f aca="true" t="shared" si="13" ref="FZ25:FZ88">IF(DT25="B",SUM(FN25:FY25),IF(DU25=0,0,$EP$7))</f>
        <v>0</v>
      </c>
      <c r="GA25" s="556"/>
      <c r="GB25" s="556"/>
      <c r="GC25" s="556"/>
      <c r="GD25" s="556"/>
      <c r="GE25" s="556"/>
      <c r="GF25" s="555">
        <f>IF(DU25=0,0,FG25-FT25)</f>
        <v>0</v>
      </c>
      <c r="GG25" s="556"/>
      <c r="GH25" s="556"/>
      <c r="GI25" s="556"/>
      <c r="GJ25" s="556"/>
      <c r="GK25" s="556"/>
      <c r="GL25" s="556"/>
      <c r="GV25" s="1"/>
      <c r="GW25" s="1"/>
      <c r="GX25" s="1"/>
      <c r="GY25" s="1"/>
      <c r="GZ25" s="1"/>
      <c r="HA25" s="1"/>
      <c r="HB25" s="1"/>
      <c r="HC25" s="1"/>
      <c r="HD25" s="1"/>
      <c r="HE25" s="1"/>
      <c r="HF25" s="1"/>
      <c r="HG25" s="1"/>
      <c r="HH25" s="1"/>
      <c r="HI25" s="1"/>
    </row>
    <row r="26" spans="1:217" ht="12.75" customHeight="1">
      <c r="A26" s="602"/>
      <c r="B26" s="603"/>
      <c r="C26" s="603"/>
      <c r="D26" s="603"/>
      <c r="E26" s="603"/>
      <c r="F26" s="603"/>
      <c r="G26" s="603"/>
      <c r="H26" s="603"/>
      <c r="I26" s="603"/>
      <c r="J26" s="603"/>
      <c r="K26" s="603"/>
      <c r="L26" s="603"/>
      <c r="M26" s="603"/>
      <c r="N26" s="603"/>
      <c r="O26" s="603"/>
      <c r="P26" s="603"/>
      <c r="Q26" s="604"/>
      <c r="R26" s="388"/>
      <c r="S26" s="389"/>
      <c r="T26" s="389"/>
      <c r="U26" s="389"/>
      <c r="V26" s="389"/>
      <c r="W26" s="389"/>
      <c r="X26" s="456"/>
      <c r="Y26" s="388"/>
      <c r="Z26" s="389"/>
      <c r="AA26" s="389"/>
      <c r="AB26" s="389"/>
      <c r="AC26" s="389"/>
      <c r="AD26" s="389"/>
      <c r="AE26" s="456"/>
      <c r="AF26" s="720"/>
      <c r="AG26" s="721"/>
      <c r="AH26" s="721"/>
      <c r="AI26" s="721"/>
      <c r="AJ26" s="721"/>
      <c r="AK26" s="721"/>
      <c r="AL26" s="722"/>
      <c r="AM26" s="95"/>
      <c r="AN26" s="96"/>
      <c r="AO26" s="96"/>
      <c r="AP26" s="96"/>
      <c r="AQ26" s="96"/>
      <c r="AR26" s="96"/>
      <c r="AS26" s="97"/>
      <c r="AX26" s="141" t="str">
        <f t="shared" si="0"/>
        <v>-</v>
      </c>
      <c r="AY26" s="558">
        <f>IF(ROWS($AY$25:AY26)&gt;$BL$9,0,ROWS($AY$25:AY26))</f>
        <v>0</v>
      </c>
      <c r="AZ26" s="558"/>
      <c r="BA26" s="558"/>
      <c r="BB26" s="558"/>
      <c r="BC26" s="558"/>
      <c r="BD26" s="557">
        <f>IF(AY26=0,0,CC25)</f>
        <v>0</v>
      </c>
      <c r="BE26" s="558"/>
      <c r="BF26" s="558"/>
      <c r="BG26" s="558"/>
      <c r="BH26" s="558"/>
      <c r="BI26" s="558"/>
      <c r="BJ26" s="558"/>
      <c r="BK26" s="559">
        <f t="shared" si="1"/>
        <v>0</v>
      </c>
      <c r="BL26" s="558"/>
      <c r="BM26" s="558"/>
      <c r="BN26" s="558"/>
      <c r="BO26" s="558"/>
      <c r="BP26" s="558"/>
      <c r="BQ26" s="560">
        <f t="shared" si="2"/>
        <v>0</v>
      </c>
      <c r="BR26" s="556"/>
      <c r="BS26" s="556"/>
      <c r="BT26" s="556"/>
      <c r="BU26" s="556"/>
      <c r="BV26" s="556"/>
      <c r="BW26" s="560">
        <f t="shared" si="3"/>
        <v>0</v>
      </c>
      <c r="BX26" s="556"/>
      <c r="BY26" s="556"/>
      <c r="BZ26" s="556"/>
      <c r="CA26" s="556"/>
      <c r="CB26" s="556"/>
      <c r="CC26" s="555">
        <f aca="true" t="shared" si="14" ref="CC26:CC54">BD26-BQ26</f>
        <v>0</v>
      </c>
      <c r="CD26" s="556"/>
      <c r="CE26" s="556"/>
      <c r="CF26" s="556"/>
      <c r="CG26" s="556"/>
      <c r="CH26" s="556"/>
      <c r="CI26" s="556"/>
      <c r="CK26" s="557">
        <f>IF(AY26=0,0,DJ25)</f>
        <v>0</v>
      </c>
      <c r="CL26" s="558"/>
      <c r="CM26" s="558"/>
      <c r="CN26" s="558"/>
      <c r="CO26" s="558"/>
      <c r="CP26" s="558"/>
      <c r="CQ26" s="558"/>
      <c r="CR26" s="559">
        <f t="shared" si="4"/>
        <v>0</v>
      </c>
      <c r="CS26" s="558"/>
      <c r="CT26" s="558"/>
      <c r="CU26" s="558"/>
      <c r="CV26" s="558"/>
      <c r="CW26" s="558"/>
      <c r="CX26" s="560">
        <f t="shared" si="5"/>
        <v>0</v>
      </c>
      <c r="CY26" s="556"/>
      <c r="CZ26" s="556"/>
      <c r="DA26" s="556"/>
      <c r="DB26" s="556"/>
      <c r="DC26" s="556"/>
      <c r="DD26" s="560">
        <f t="shared" si="6"/>
        <v>0</v>
      </c>
      <c r="DE26" s="556"/>
      <c r="DF26" s="556"/>
      <c r="DG26" s="556"/>
      <c r="DH26" s="556"/>
      <c r="DI26" s="556"/>
      <c r="DJ26" s="555">
        <f aca="true" t="shared" si="15" ref="DJ26:DJ89">IF(AY26=0,0,CK26-CX26)</f>
        <v>0</v>
      </c>
      <c r="DK26" s="556"/>
      <c r="DL26" s="556"/>
      <c r="DM26" s="556"/>
      <c r="DN26" s="556"/>
      <c r="DO26" s="556"/>
      <c r="DP26" s="556"/>
      <c r="DT26" s="141" t="str">
        <f t="shared" si="7"/>
        <v>-</v>
      </c>
      <c r="DU26" s="558">
        <f>IF(ROWS($DU$25:DU26)&gt;$EH$9,0,ROWS($DU$25:DU26))</f>
        <v>0</v>
      </c>
      <c r="DV26" s="558"/>
      <c r="DW26" s="558"/>
      <c r="DX26" s="558"/>
      <c r="DY26" s="558"/>
      <c r="DZ26" s="557">
        <f>IF(DU26=0,0,EY25)</f>
        <v>0</v>
      </c>
      <c r="EA26" s="558"/>
      <c r="EB26" s="558"/>
      <c r="EC26" s="558"/>
      <c r="ED26" s="558"/>
      <c r="EE26" s="558"/>
      <c r="EF26" s="558"/>
      <c r="EG26" s="559">
        <f t="shared" si="8"/>
        <v>0</v>
      </c>
      <c r="EH26" s="558"/>
      <c r="EI26" s="558"/>
      <c r="EJ26" s="558"/>
      <c r="EK26" s="558"/>
      <c r="EL26" s="558"/>
      <c r="EM26" s="560">
        <f t="shared" si="9"/>
        <v>0</v>
      </c>
      <c r="EN26" s="556"/>
      <c r="EO26" s="556"/>
      <c r="EP26" s="556"/>
      <c r="EQ26" s="556"/>
      <c r="ER26" s="556"/>
      <c r="ES26" s="560">
        <f t="shared" si="10"/>
        <v>0</v>
      </c>
      <c r="ET26" s="556"/>
      <c r="EU26" s="556"/>
      <c r="EV26" s="556"/>
      <c r="EW26" s="556"/>
      <c r="EX26" s="556"/>
      <c r="EY26" s="555">
        <f aca="true" t="shared" si="16" ref="EY26:EY54">DZ26-EM26</f>
        <v>0</v>
      </c>
      <c r="EZ26" s="556"/>
      <c r="FA26" s="556"/>
      <c r="FB26" s="556"/>
      <c r="FC26" s="556"/>
      <c r="FD26" s="556"/>
      <c r="FE26" s="556"/>
      <c r="FG26" s="557">
        <f>IF(DU26=0,0,GF25)</f>
        <v>0</v>
      </c>
      <c r="FH26" s="558"/>
      <c r="FI26" s="558"/>
      <c r="FJ26" s="558"/>
      <c r="FK26" s="558"/>
      <c r="FL26" s="558"/>
      <c r="FM26" s="558"/>
      <c r="FN26" s="559">
        <f t="shared" si="11"/>
        <v>0</v>
      </c>
      <c r="FO26" s="558"/>
      <c r="FP26" s="558"/>
      <c r="FQ26" s="558"/>
      <c r="FR26" s="558"/>
      <c r="FS26" s="558"/>
      <c r="FT26" s="560">
        <f t="shared" si="12"/>
        <v>0</v>
      </c>
      <c r="FU26" s="556"/>
      <c r="FV26" s="556"/>
      <c r="FW26" s="556"/>
      <c r="FX26" s="556"/>
      <c r="FY26" s="556"/>
      <c r="FZ26" s="560">
        <f t="shared" si="13"/>
        <v>0</v>
      </c>
      <c r="GA26" s="556"/>
      <c r="GB26" s="556"/>
      <c r="GC26" s="556"/>
      <c r="GD26" s="556"/>
      <c r="GE26" s="556"/>
      <c r="GF26" s="555">
        <f aca="true" t="shared" si="17" ref="GF26:GF89">IF(DU26=0,0,FG26-FT26)</f>
        <v>0</v>
      </c>
      <c r="GG26" s="556"/>
      <c r="GH26" s="556"/>
      <c r="GI26" s="556"/>
      <c r="GJ26" s="556"/>
      <c r="GK26" s="556"/>
      <c r="GL26" s="556"/>
      <c r="GV26" s="1"/>
      <c r="GW26" s="1"/>
      <c r="GX26" s="1"/>
      <c r="GY26" s="1"/>
      <c r="GZ26" s="1"/>
      <c r="HA26" s="1"/>
      <c r="HB26" s="1"/>
      <c r="HC26" s="1"/>
      <c r="HD26" s="1"/>
      <c r="HE26" s="1"/>
      <c r="HF26" s="1"/>
      <c r="HG26" s="1"/>
      <c r="HH26" s="1"/>
      <c r="HI26" s="1"/>
    </row>
    <row r="27" spans="1:217" ht="12.75">
      <c r="A27" s="599" t="s">
        <v>132</v>
      </c>
      <c r="B27" s="600"/>
      <c r="C27" s="600"/>
      <c r="D27" s="600"/>
      <c r="E27" s="600"/>
      <c r="F27" s="600"/>
      <c r="G27" s="600"/>
      <c r="H27" s="600"/>
      <c r="I27" s="600"/>
      <c r="J27" s="600"/>
      <c r="K27" s="600"/>
      <c r="L27" s="600"/>
      <c r="M27" s="600"/>
      <c r="N27" s="600"/>
      <c r="O27" s="600"/>
      <c r="P27" s="600"/>
      <c r="Q27" s="601"/>
      <c r="R27" s="647"/>
      <c r="S27" s="648"/>
      <c r="T27" s="648"/>
      <c r="U27" s="648"/>
      <c r="V27" s="648"/>
      <c r="W27" s="648"/>
      <c r="X27" s="649"/>
      <c r="Y27" s="647"/>
      <c r="Z27" s="648"/>
      <c r="AA27" s="648"/>
      <c r="AB27" s="648"/>
      <c r="AC27" s="648"/>
      <c r="AD27" s="648"/>
      <c r="AE27" s="649"/>
      <c r="AF27" s="720"/>
      <c r="AG27" s="721"/>
      <c r="AH27" s="721"/>
      <c r="AI27" s="721"/>
      <c r="AJ27" s="721"/>
      <c r="AK27" s="721"/>
      <c r="AL27" s="722"/>
      <c r="AM27" s="641"/>
      <c r="AN27" s="642"/>
      <c r="AO27" s="642"/>
      <c r="AP27" s="642"/>
      <c r="AQ27" s="642"/>
      <c r="AR27" s="642"/>
      <c r="AS27" s="643"/>
      <c r="AX27" s="141" t="str">
        <f t="shared" si="0"/>
        <v>-</v>
      </c>
      <c r="AY27" s="558">
        <f>IF(ROWS($AY$25:AY27)&gt;$BL$9,0,ROWS($AY$25:AY27))</f>
        <v>0</v>
      </c>
      <c r="AZ27" s="558"/>
      <c r="BA27" s="558"/>
      <c r="BB27" s="558"/>
      <c r="BC27" s="558"/>
      <c r="BD27" s="557">
        <f aca="true" t="shared" si="18" ref="BD27:BD90">IF(AY27=0,0,CC26)</f>
        <v>0</v>
      </c>
      <c r="BE27" s="558"/>
      <c r="BF27" s="558"/>
      <c r="BG27" s="558"/>
      <c r="BH27" s="558"/>
      <c r="BI27" s="558"/>
      <c r="BJ27" s="558"/>
      <c r="BK27" s="559">
        <f t="shared" si="1"/>
        <v>0</v>
      </c>
      <c r="BL27" s="558"/>
      <c r="BM27" s="558"/>
      <c r="BN27" s="558"/>
      <c r="BO27" s="558"/>
      <c r="BP27" s="558"/>
      <c r="BQ27" s="560">
        <f t="shared" si="2"/>
        <v>0</v>
      </c>
      <c r="BR27" s="556"/>
      <c r="BS27" s="556"/>
      <c r="BT27" s="556"/>
      <c r="BU27" s="556"/>
      <c r="BV27" s="556"/>
      <c r="BW27" s="560">
        <f t="shared" si="3"/>
        <v>0</v>
      </c>
      <c r="BX27" s="556"/>
      <c r="BY27" s="556"/>
      <c r="BZ27" s="556"/>
      <c r="CA27" s="556"/>
      <c r="CB27" s="556"/>
      <c r="CC27" s="555">
        <f t="shared" si="14"/>
        <v>0</v>
      </c>
      <c r="CD27" s="556"/>
      <c r="CE27" s="556"/>
      <c r="CF27" s="556"/>
      <c r="CG27" s="556"/>
      <c r="CH27" s="556"/>
      <c r="CI27" s="556"/>
      <c r="CK27" s="557">
        <f aca="true" t="shared" si="19" ref="CK27:CK90">IF(AY27=0,0,DJ26)</f>
        <v>0</v>
      </c>
      <c r="CL27" s="558"/>
      <c r="CM27" s="558"/>
      <c r="CN27" s="558"/>
      <c r="CO27" s="558"/>
      <c r="CP27" s="558"/>
      <c r="CQ27" s="558"/>
      <c r="CR27" s="559">
        <f t="shared" si="4"/>
        <v>0</v>
      </c>
      <c r="CS27" s="558"/>
      <c r="CT27" s="558"/>
      <c r="CU27" s="558"/>
      <c r="CV27" s="558"/>
      <c r="CW27" s="558"/>
      <c r="CX27" s="560">
        <f t="shared" si="5"/>
        <v>0</v>
      </c>
      <c r="CY27" s="556"/>
      <c r="CZ27" s="556"/>
      <c r="DA27" s="556"/>
      <c r="DB27" s="556"/>
      <c r="DC27" s="556"/>
      <c r="DD27" s="560">
        <f t="shared" si="6"/>
        <v>0</v>
      </c>
      <c r="DE27" s="556"/>
      <c r="DF27" s="556"/>
      <c r="DG27" s="556"/>
      <c r="DH27" s="556"/>
      <c r="DI27" s="556"/>
      <c r="DJ27" s="555">
        <f t="shared" si="15"/>
        <v>0</v>
      </c>
      <c r="DK27" s="556"/>
      <c r="DL27" s="556"/>
      <c r="DM27" s="556"/>
      <c r="DN27" s="556"/>
      <c r="DO27" s="556"/>
      <c r="DP27" s="556"/>
      <c r="DT27" s="141" t="str">
        <f t="shared" si="7"/>
        <v>-</v>
      </c>
      <c r="DU27" s="558">
        <f>IF(ROWS($DU$25:DU27)&gt;$EH$9,0,ROWS($DU$25:DU27))</f>
        <v>0</v>
      </c>
      <c r="DV27" s="558"/>
      <c r="DW27" s="558"/>
      <c r="DX27" s="558"/>
      <c r="DY27" s="558"/>
      <c r="DZ27" s="557">
        <f aca="true" t="shared" si="20" ref="DZ27:DZ90">IF(DU27=0,0,EY26)</f>
        <v>0</v>
      </c>
      <c r="EA27" s="558"/>
      <c r="EB27" s="558"/>
      <c r="EC27" s="558"/>
      <c r="ED27" s="558"/>
      <c r="EE27" s="558"/>
      <c r="EF27" s="558"/>
      <c r="EG27" s="559">
        <f t="shared" si="8"/>
        <v>0</v>
      </c>
      <c r="EH27" s="558"/>
      <c r="EI27" s="558"/>
      <c r="EJ27" s="558"/>
      <c r="EK27" s="558"/>
      <c r="EL27" s="558"/>
      <c r="EM27" s="560">
        <f t="shared" si="9"/>
        <v>0</v>
      </c>
      <c r="EN27" s="556"/>
      <c r="EO27" s="556"/>
      <c r="EP27" s="556"/>
      <c r="EQ27" s="556"/>
      <c r="ER27" s="556"/>
      <c r="ES27" s="560">
        <f t="shared" si="10"/>
        <v>0</v>
      </c>
      <c r="ET27" s="556"/>
      <c r="EU27" s="556"/>
      <c r="EV27" s="556"/>
      <c r="EW27" s="556"/>
      <c r="EX27" s="556"/>
      <c r="EY27" s="555">
        <f t="shared" si="16"/>
        <v>0</v>
      </c>
      <c r="EZ27" s="556"/>
      <c r="FA27" s="556"/>
      <c r="FB27" s="556"/>
      <c r="FC27" s="556"/>
      <c r="FD27" s="556"/>
      <c r="FE27" s="556"/>
      <c r="FG27" s="557">
        <f aca="true" t="shared" si="21" ref="FG27:FG90">IF(DU27=0,0,GF26)</f>
        <v>0</v>
      </c>
      <c r="FH27" s="558"/>
      <c r="FI27" s="558"/>
      <c r="FJ27" s="558"/>
      <c r="FK27" s="558"/>
      <c r="FL27" s="558"/>
      <c r="FM27" s="558"/>
      <c r="FN27" s="559">
        <f t="shared" si="11"/>
        <v>0</v>
      </c>
      <c r="FO27" s="558"/>
      <c r="FP27" s="558"/>
      <c r="FQ27" s="558"/>
      <c r="FR27" s="558"/>
      <c r="FS27" s="558"/>
      <c r="FT27" s="560">
        <f t="shared" si="12"/>
        <v>0</v>
      </c>
      <c r="FU27" s="556"/>
      <c r="FV27" s="556"/>
      <c r="FW27" s="556"/>
      <c r="FX27" s="556"/>
      <c r="FY27" s="556"/>
      <c r="FZ27" s="560">
        <f t="shared" si="13"/>
        <v>0</v>
      </c>
      <c r="GA27" s="556"/>
      <c r="GB27" s="556"/>
      <c r="GC27" s="556"/>
      <c r="GD27" s="556"/>
      <c r="GE27" s="556"/>
      <c r="GF27" s="555">
        <f t="shared" si="17"/>
        <v>0</v>
      </c>
      <c r="GG27" s="556"/>
      <c r="GH27" s="556"/>
      <c r="GI27" s="556"/>
      <c r="GJ27" s="556"/>
      <c r="GK27" s="556"/>
      <c r="GL27" s="556"/>
      <c r="GV27" s="1"/>
      <c r="GW27" s="1"/>
      <c r="GX27" s="1"/>
      <c r="GY27" s="1"/>
      <c r="GZ27" s="1"/>
      <c r="HA27" s="1"/>
      <c r="HB27" s="1"/>
      <c r="HC27" s="1"/>
      <c r="HD27" s="1"/>
      <c r="HE27" s="1"/>
      <c r="HF27" s="1"/>
      <c r="HG27" s="1"/>
      <c r="HH27" s="1"/>
      <c r="HI27" s="1"/>
    </row>
    <row r="28" spans="1:217" ht="12.75" customHeight="1">
      <c r="A28" s="602"/>
      <c r="B28" s="603"/>
      <c r="C28" s="603"/>
      <c r="D28" s="603"/>
      <c r="E28" s="603"/>
      <c r="F28" s="603"/>
      <c r="G28" s="603"/>
      <c r="H28" s="603"/>
      <c r="I28" s="603"/>
      <c r="J28" s="603"/>
      <c r="K28" s="603"/>
      <c r="L28" s="603"/>
      <c r="M28" s="603"/>
      <c r="N28" s="603"/>
      <c r="O28" s="603"/>
      <c r="P28" s="603"/>
      <c r="Q28" s="604"/>
      <c r="R28" s="650"/>
      <c r="S28" s="651"/>
      <c r="T28" s="651"/>
      <c r="U28" s="651"/>
      <c r="V28" s="651"/>
      <c r="W28" s="651"/>
      <c r="X28" s="652"/>
      <c r="Y28" s="650"/>
      <c r="Z28" s="651"/>
      <c r="AA28" s="651"/>
      <c r="AB28" s="651"/>
      <c r="AC28" s="651"/>
      <c r="AD28" s="651"/>
      <c r="AE28" s="652"/>
      <c r="AF28" s="720"/>
      <c r="AG28" s="721"/>
      <c r="AH28" s="721"/>
      <c r="AI28" s="721"/>
      <c r="AJ28" s="721"/>
      <c r="AK28" s="721"/>
      <c r="AL28" s="722"/>
      <c r="AM28" s="644"/>
      <c r="AN28" s="645"/>
      <c r="AO28" s="645"/>
      <c r="AP28" s="645"/>
      <c r="AQ28" s="645"/>
      <c r="AR28" s="645"/>
      <c r="AS28" s="646"/>
      <c r="AX28" s="141" t="str">
        <f t="shared" si="0"/>
        <v>-</v>
      </c>
      <c r="AY28" s="558">
        <f>IF(ROWS($AY$25:AY28)&gt;$BL$9,0,ROWS($AY$25:AY28))</f>
        <v>0</v>
      </c>
      <c r="AZ28" s="558"/>
      <c r="BA28" s="558"/>
      <c r="BB28" s="558"/>
      <c r="BC28" s="558"/>
      <c r="BD28" s="557">
        <f t="shared" si="18"/>
        <v>0</v>
      </c>
      <c r="BE28" s="558"/>
      <c r="BF28" s="558"/>
      <c r="BG28" s="558"/>
      <c r="BH28" s="558"/>
      <c r="BI28" s="558"/>
      <c r="BJ28" s="558"/>
      <c r="BK28" s="559">
        <f t="shared" si="1"/>
        <v>0</v>
      </c>
      <c r="BL28" s="558"/>
      <c r="BM28" s="558"/>
      <c r="BN28" s="558"/>
      <c r="BO28" s="558"/>
      <c r="BP28" s="558"/>
      <c r="BQ28" s="560">
        <f t="shared" si="2"/>
        <v>0</v>
      </c>
      <c r="BR28" s="556"/>
      <c r="BS28" s="556"/>
      <c r="BT28" s="556"/>
      <c r="BU28" s="556"/>
      <c r="BV28" s="556"/>
      <c r="BW28" s="560">
        <f t="shared" si="3"/>
        <v>0</v>
      </c>
      <c r="BX28" s="556"/>
      <c r="BY28" s="556"/>
      <c r="BZ28" s="556"/>
      <c r="CA28" s="556"/>
      <c r="CB28" s="556"/>
      <c r="CC28" s="555">
        <f t="shared" si="14"/>
        <v>0</v>
      </c>
      <c r="CD28" s="556"/>
      <c r="CE28" s="556"/>
      <c r="CF28" s="556"/>
      <c r="CG28" s="556"/>
      <c r="CH28" s="556"/>
      <c r="CI28" s="556"/>
      <c r="CK28" s="557">
        <f t="shared" si="19"/>
        <v>0</v>
      </c>
      <c r="CL28" s="558"/>
      <c r="CM28" s="558"/>
      <c r="CN28" s="558"/>
      <c r="CO28" s="558"/>
      <c r="CP28" s="558"/>
      <c r="CQ28" s="558"/>
      <c r="CR28" s="559">
        <f t="shared" si="4"/>
        <v>0</v>
      </c>
      <c r="CS28" s="558"/>
      <c r="CT28" s="558"/>
      <c r="CU28" s="558"/>
      <c r="CV28" s="558"/>
      <c r="CW28" s="558"/>
      <c r="CX28" s="560">
        <f t="shared" si="5"/>
        <v>0</v>
      </c>
      <c r="CY28" s="556"/>
      <c r="CZ28" s="556"/>
      <c r="DA28" s="556"/>
      <c r="DB28" s="556"/>
      <c r="DC28" s="556"/>
      <c r="DD28" s="560">
        <f t="shared" si="6"/>
        <v>0</v>
      </c>
      <c r="DE28" s="556"/>
      <c r="DF28" s="556"/>
      <c r="DG28" s="556"/>
      <c r="DH28" s="556"/>
      <c r="DI28" s="556"/>
      <c r="DJ28" s="555">
        <f t="shared" si="15"/>
        <v>0</v>
      </c>
      <c r="DK28" s="556"/>
      <c r="DL28" s="556"/>
      <c r="DM28" s="556"/>
      <c r="DN28" s="556"/>
      <c r="DO28" s="556"/>
      <c r="DP28" s="556"/>
      <c r="DT28" s="141" t="str">
        <f t="shared" si="7"/>
        <v>-</v>
      </c>
      <c r="DU28" s="558">
        <f>IF(ROWS($DU$25:DU28)&gt;$EH$9,0,ROWS($DU$25:DU28))</f>
        <v>0</v>
      </c>
      <c r="DV28" s="558"/>
      <c r="DW28" s="558"/>
      <c r="DX28" s="558"/>
      <c r="DY28" s="558"/>
      <c r="DZ28" s="557">
        <f t="shared" si="20"/>
        <v>0</v>
      </c>
      <c r="EA28" s="558"/>
      <c r="EB28" s="558"/>
      <c r="EC28" s="558"/>
      <c r="ED28" s="558"/>
      <c r="EE28" s="558"/>
      <c r="EF28" s="558"/>
      <c r="EG28" s="559">
        <f t="shared" si="8"/>
        <v>0</v>
      </c>
      <c r="EH28" s="558"/>
      <c r="EI28" s="558"/>
      <c r="EJ28" s="558"/>
      <c r="EK28" s="558"/>
      <c r="EL28" s="558"/>
      <c r="EM28" s="560">
        <f t="shared" si="9"/>
        <v>0</v>
      </c>
      <c r="EN28" s="556"/>
      <c r="EO28" s="556"/>
      <c r="EP28" s="556"/>
      <c r="EQ28" s="556"/>
      <c r="ER28" s="556"/>
      <c r="ES28" s="560">
        <f t="shared" si="10"/>
        <v>0</v>
      </c>
      <c r="ET28" s="556"/>
      <c r="EU28" s="556"/>
      <c r="EV28" s="556"/>
      <c r="EW28" s="556"/>
      <c r="EX28" s="556"/>
      <c r="EY28" s="555">
        <f t="shared" si="16"/>
        <v>0</v>
      </c>
      <c r="EZ28" s="556"/>
      <c r="FA28" s="556"/>
      <c r="FB28" s="556"/>
      <c r="FC28" s="556"/>
      <c r="FD28" s="556"/>
      <c r="FE28" s="556"/>
      <c r="FG28" s="557">
        <f t="shared" si="21"/>
        <v>0</v>
      </c>
      <c r="FH28" s="558"/>
      <c r="FI28" s="558"/>
      <c r="FJ28" s="558"/>
      <c r="FK28" s="558"/>
      <c r="FL28" s="558"/>
      <c r="FM28" s="558"/>
      <c r="FN28" s="559">
        <f t="shared" si="11"/>
        <v>0</v>
      </c>
      <c r="FO28" s="558"/>
      <c r="FP28" s="558"/>
      <c r="FQ28" s="558"/>
      <c r="FR28" s="558"/>
      <c r="FS28" s="558"/>
      <c r="FT28" s="560">
        <f t="shared" si="12"/>
        <v>0</v>
      </c>
      <c r="FU28" s="556"/>
      <c r="FV28" s="556"/>
      <c r="FW28" s="556"/>
      <c r="FX28" s="556"/>
      <c r="FY28" s="556"/>
      <c r="FZ28" s="560">
        <f t="shared" si="13"/>
        <v>0</v>
      </c>
      <c r="GA28" s="556"/>
      <c r="GB28" s="556"/>
      <c r="GC28" s="556"/>
      <c r="GD28" s="556"/>
      <c r="GE28" s="556"/>
      <c r="GF28" s="555">
        <f t="shared" si="17"/>
        <v>0</v>
      </c>
      <c r="GG28" s="556"/>
      <c r="GH28" s="556"/>
      <c r="GI28" s="556"/>
      <c r="GJ28" s="556"/>
      <c r="GK28" s="556"/>
      <c r="GL28" s="556"/>
      <c r="GV28" s="1"/>
      <c r="GW28" s="1"/>
      <c r="GX28" s="1"/>
      <c r="GY28" s="1"/>
      <c r="GZ28" s="1"/>
      <c r="HA28" s="1"/>
      <c r="HB28" s="1"/>
      <c r="HC28" s="1"/>
      <c r="HD28" s="1"/>
      <c r="HE28" s="1"/>
      <c r="HF28" s="1"/>
      <c r="HG28" s="1"/>
      <c r="HH28" s="1"/>
      <c r="HI28" s="1"/>
    </row>
    <row r="29" spans="1:217" ht="12.75">
      <c r="A29" s="599" t="s">
        <v>378</v>
      </c>
      <c r="B29" s="600"/>
      <c r="C29" s="600"/>
      <c r="D29" s="600"/>
      <c r="E29" s="600"/>
      <c r="F29" s="600"/>
      <c r="G29" s="600"/>
      <c r="H29" s="600"/>
      <c r="I29" s="600"/>
      <c r="J29" s="600"/>
      <c r="K29" s="600"/>
      <c r="L29" s="600"/>
      <c r="M29" s="600"/>
      <c r="N29" s="600"/>
      <c r="O29" s="600"/>
      <c r="P29" s="600"/>
      <c r="Q29" s="601"/>
      <c r="R29" s="635"/>
      <c r="S29" s="636"/>
      <c r="T29" s="636"/>
      <c r="U29" s="636"/>
      <c r="V29" s="636"/>
      <c r="W29" s="636"/>
      <c r="X29" s="637"/>
      <c r="Y29" s="635"/>
      <c r="Z29" s="636"/>
      <c r="AA29" s="636"/>
      <c r="AB29" s="636"/>
      <c r="AC29" s="636"/>
      <c r="AD29" s="636"/>
      <c r="AE29" s="637"/>
      <c r="AF29" s="720"/>
      <c r="AG29" s="721"/>
      <c r="AH29" s="721"/>
      <c r="AI29" s="721"/>
      <c r="AJ29" s="721"/>
      <c r="AK29" s="721"/>
      <c r="AL29" s="722"/>
      <c r="AM29" s="128"/>
      <c r="AN29" s="129"/>
      <c r="AO29" s="129"/>
      <c r="AP29" s="129"/>
      <c r="AQ29" s="129"/>
      <c r="AR29" s="129"/>
      <c r="AS29" s="130"/>
      <c r="AX29" s="141" t="str">
        <f t="shared" si="0"/>
        <v>-</v>
      </c>
      <c r="AY29" s="558">
        <f>IF(ROWS($AY$25:AY29)&gt;$BL$9,0,ROWS($AY$25:AY29))</f>
        <v>0</v>
      </c>
      <c r="AZ29" s="558"/>
      <c r="BA29" s="558"/>
      <c r="BB29" s="558"/>
      <c r="BC29" s="558"/>
      <c r="BD29" s="557">
        <f t="shared" si="18"/>
        <v>0</v>
      </c>
      <c r="BE29" s="558"/>
      <c r="BF29" s="558"/>
      <c r="BG29" s="558"/>
      <c r="BH29" s="558"/>
      <c r="BI29" s="558"/>
      <c r="BJ29" s="558"/>
      <c r="BK29" s="559">
        <f t="shared" si="1"/>
        <v>0</v>
      </c>
      <c r="BL29" s="558"/>
      <c r="BM29" s="558"/>
      <c r="BN29" s="558"/>
      <c r="BO29" s="558"/>
      <c r="BP29" s="558"/>
      <c r="BQ29" s="560">
        <f t="shared" si="2"/>
        <v>0</v>
      </c>
      <c r="BR29" s="556"/>
      <c r="BS29" s="556"/>
      <c r="BT29" s="556"/>
      <c r="BU29" s="556"/>
      <c r="BV29" s="556"/>
      <c r="BW29" s="560">
        <f t="shared" si="3"/>
        <v>0</v>
      </c>
      <c r="BX29" s="556"/>
      <c r="BY29" s="556"/>
      <c r="BZ29" s="556"/>
      <c r="CA29" s="556"/>
      <c r="CB29" s="556"/>
      <c r="CC29" s="555">
        <f t="shared" si="14"/>
        <v>0</v>
      </c>
      <c r="CD29" s="556"/>
      <c r="CE29" s="556"/>
      <c r="CF29" s="556"/>
      <c r="CG29" s="556"/>
      <c r="CH29" s="556"/>
      <c r="CI29" s="556"/>
      <c r="CK29" s="557">
        <f t="shared" si="19"/>
        <v>0</v>
      </c>
      <c r="CL29" s="558"/>
      <c r="CM29" s="558"/>
      <c r="CN29" s="558"/>
      <c r="CO29" s="558"/>
      <c r="CP29" s="558"/>
      <c r="CQ29" s="558"/>
      <c r="CR29" s="559">
        <f t="shared" si="4"/>
        <v>0</v>
      </c>
      <c r="CS29" s="558"/>
      <c r="CT29" s="558"/>
      <c r="CU29" s="558"/>
      <c r="CV29" s="558"/>
      <c r="CW29" s="558"/>
      <c r="CX29" s="560">
        <f t="shared" si="5"/>
        <v>0</v>
      </c>
      <c r="CY29" s="556"/>
      <c r="CZ29" s="556"/>
      <c r="DA29" s="556"/>
      <c r="DB29" s="556"/>
      <c r="DC29" s="556"/>
      <c r="DD29" s="560">
        <f t="shared" si="6"/>
        <v>0</v>
      </c>
      <c r="DE29" s="556"/>
      <c r="DF29" s="556"/>
      <c r="DG29" s="556"/>
      <c r="DH29" s="556"/>
      <c r="DI29" s="556"/>
      <c r="DJ29" s="555">
        <f t="shared" si="15"/>
        <v>0</v>
      </c>
      <c r="DK29" s="556"/>
      <c r="DL29" s="556"/>
      <c r="DM29" s="556"/>
      <c r="DN29" s="556"/>
      <c r="DO29" s="556"/>
      <c r="DP29" s="556"/>
      <c r="DT29" s="141" t="str">
        <f t="shared" si="7"/>
        <v>-</v>
      </c>
      <c r="DU29" s="558">
        <f>IF(ROWS($DU$25:DU29)&gt;$EH$9,0,ROWS($DU$25:DU29))</f>
        <v>0</v>
      </c>
      <c r="DV29" s="558"/>
      <c r="DW29" s="558"/>
      <c r="DX29" s="558"/>
      <c r="DY29" s="558"/>
      <c r="DZ29" s="557">
        <f t="shared" si="20"/>
        <v>0</v>
      </c>
      <c r="EA29" s="558"/>
      <c r="EB29" s="558"/>
      <c r="EC29" s="558"/>
      <c r="ED29" s="558"/>
      <c r="EE29" s="558"/>
      <c r="EF29" s="558"/>
      <c r="EG29" s="559">
        <f t="shared" si="8"/>
        <v>0</v>
      </c>
      <c r="EH29" s="558"/>
      <c r="EI29" s="558"/>
      <c r="EJ29" s="558"/>
      <c r="EK29" s="558"/>
      <c r="EL29" s="558"/>
      <c r="EM29" s="560">
        <f t="shared" si="9"/>
        <v>0</v>
      </c>
      <c r="EN29" s="556"/>
      <c r="EO29" s="556"/>
      <c r="EP29" s="556"/>
      <c r="EQ29" s="556"/>
      <c r="ER29" s="556"/>
      <c r="ES29" s="560">
        <f t="shared" si="10"/>
        <v>0</v>
      </c>
      <c r="ET29" s="556"/>
      <c r="EU29" s="556"/>
      <c r="EV29" s="556"/>
      <c r="EW29" s="556"/>
      <c r="EX29" s="556"/>
      <c r="EY29" s="555">
        <f t="shared" si="16"/>
        <v>0</v>
      </c>
      <c r="EZ29" s="556"/>
      <c r="FA29" s="556"/>
      <c r="FB29" s="556"/>
      <c r="FC29" s="556"/>
      <c r="FD29" s="556"/>
      <c r="FE29" s="556"/>
      <c r="FG29" s="557">
        <f t="shared" si="21"/>
        <v>0</v>
      </c>
      <c r="FH29" s="558"/>
      <c r="FI29" s="558"/>
      <c r="FJ29" s="558"/>
      <c r="FK29" s="558"/>
      <c r="FL29" s="558"/>
      <c r="FM29" s="558"/>
      <c r="FN29" s="559">
        <f t="shared" si="11"/>
        <v>0</v>
      </c>
      <c r="FO29" s="558"/>
      <c r="FP29" s="558"/>
      <c r="FQ29" s="558"/>
      <c r="FR29" s="558"/>
      <c r="FS29" s="558"/>
      <c r="FT29" s="560">
        <f t="shared" si="12"/>
        <v>0</v>
      </c>
      <c r="FU29" s="556"/>
      <c r="FV29" s="556"/>
      <c r="FW29" s="556"/>
      <c r="FX29" s="556"/>
      <c r="FY29" s="556"/>
      <c r="FZ29" s="560">
        <f t="shared" si="13"/>
        <v>0</v>
      </c>
      <c r="GA29" s="556"/>
      <c r="GB29" s="556"/>
      <c r="GC29" s="556"/>
      <c r="GD29" s="556"/>
      <c r="GE29" s="556"/>
      <c r="GF29" s="555">
        <f t="shared" si="17"/>
        <v>0</v>
      </c>
      <c r="GG29" s="556"/>
      <c r="GH29" s="556"/>
      <c r="GI29" s="556"/>
      <c r="GJ29" s="556"/>
      <c r="GK29" s="556"/>
      <c r="GL29" s="556"/>
      <c r="GV29" s="1"/>
      <c r="GW29" s="1"/>
      <c r="GX29" s="1"/>
      <c r="GY29" s="1"/>
      <c r="GZ29" s="1"/>
      <c r="HA29" s="1"/>
      <c r="HB29" s="1"/>
      <c r="HC29" s="1"/>
      <c r="HD29" s="1"/>
      <c r="HE29" s="1"/>
      <c r="HF29" s="1"/>
      <c r="HG29" s="1"/>
      <c r="HH29" s="1"/>
      <c r="HI29" s="1"/>
    </row>
    <row r="30" spans="1:217" ht="12.75" customHeight="1">
      <c r="A30" s="602"/>
      <c r="B30" s="603"/>
      <c r="C30" s="603"/>
      <c r="D30" s="603"/>
      <c r="E30" s="603"/>
      <c r="F30" s="603"/>
      <c r="G30" s="603"/>
      <c r="H30" s="603"/>
      <c r="I30" s="603"/>
      <c r="J30" s="603"/>
      <c r="K30" s="603"/>
      <c r="L30" s="603"/>
      <c r="M30" s="603"/>
      <c r="N30" s="603"/>
      <c r="O30" s="603"/>
      <c r="P30" s="603"/>
      <c r="Q30" s="604"/>
      <c r="R30" s="638"/>
      <c r="S30" s="639"/>
      <c r="T30" s="639"/>
      <c r="U30" s="639"/>
      <c r="V30" s="639"/>
      <c r="W30" s="639"/>
      <c r="X30" s="640"/>
      <c r="Y30" s="638"/>
      <c r="Z30" s="639"/>
      <c r="AA30" s="639"/>
      <c r="AB30" s="639"/>
      <c r="AC30" s="639"/>
      <c r="AD30" s="639"/>
      <c r="AE30" s="640"/>
      <c r="AF30" s="720"/>
      <c r="AG30" s="721"/>
      <c r="AH30" s="721"/>
      <c r="AI30" s="721"/>
      <c r="AJ30" s="721"/>
      <c r="AK30" s="721"/>
      <c r="AL30" s="722"/>
      <c r="AM30" s="128"/>
      <c r="AN30" s="129"/>
      <c r="AO30" s="129"/>
      <c r="AP30" s="129"/>
      <c r="AQ30" s="129"/>
      <c r="AR30" s="129"/>
      <c r="AS30" s="130"/>
      <c r="AX30" s="141" t="str">
        <f t="shared" si="0"/>
        <v>-</v>
      </c>
      <c r="AY30" s="558">
        <f>IF(ROWS($AY$25:AY30)&gt;$BL$9,0,ROWS($AY$25:AY30))</f>
        <v>0</v>
      </c>
      <c r="AZ30" s="558"/>
      <c r="BA30" s="558"/>
      <c r="BB30" s="558"/>
      <c r="BC30" s="558"/>
      <c r="BD30" s="557">
        <f t="shared" si="18"/>
        <v>0</v>
      </c>
      <c r="BE30" s="558"/>
      <c r="BF30" s="558"/>
      <c r="BG30" s="558"/>
      <c r="BH30" s="558"/>
      <c r="BI30" s="558"/>
      <c r="BJ30" s="558"/>
      <c r="BK30" s="559">
        <f t="shared" si="1"/>
        <v>0</v>
      </c>
      <c r="BL30" s="558"/>
      <c r="BM30" s="558"/>
      <c r="BN30" s="558"/>
      <c r="BO30" s="558"/>
      <c r="BP30" s="558"/>
      <c r="BQ30" s="560">
        <f t="shared" si="2"/>
        <v>0</v>
      </c>
      <c r="BR30" s="556"/>
      <c r="BS30" s="556"/>
      <c r="BT30" s="556"/>
      <c r="BU30" s="556"/>
      <c r="BV30" s="556"/>
      <c r="BW30" s="560">
        <f t="shared" si="3"/>
        <v>0</v>
      </c>
      <c r="BX30" s="556"/>
      <c r="BY30" s="556"/>
      <c r="BZ30" s="556"/>
      <c r="CA30" s="556"/>
      <c r="CB30" s="556"/>
      <c r="CC30" s="555">
        <f t="shared" si="14"/>
        <v>0</v>
      </c>
      <c r="CD30" s="556"/>
      <c r="CE30" s="556"/>
      <c r="CF30" s="556"/>
      <c r="CG30" s="556"/>
      <c r="CH30" s="556"/>
      <c r="CI30" s="556"/>
      <c r="CK30" s="557">
        <f t="shared" si="19"/>
        <v>0</v>
      </c>
      <c r="CL30" s="558"/>
      <c r="CM30" s="558"/>
      <c r="CN30" s="558"/>
      <c r="CO30" s="558"/>
      <c r="CP30" s="558"/>
      <c r="CQ30" s="558"/>
      <c r="CR30" s="559">
        <f t="shared" si="4"/>
        <v>0</v>
      </c>
      <c r="CS30" s="558"/>
      <c r="CT30" s="558"/>
      <c r="CU30" s="558"/>
      <c r="CV30" s="558"/>
      <c r="CW30" s="558"/>
      <c r="CX30" s="560">
        <f t="shared" si="5"/>
        <v>0</v>
      </c>
      <c r="CY30" s="556"/>
      <c r="CZ30" s="556"/>
      <c r="DA30" s="556"/>
      <c r="DB30" s="556"/>
      <c r="DC30" s="556"/>
      <c r="DD30" s="560">
        <f t="shared" si="6"/>
        <v>0</v>
      </c>
      <c r="DE30" s="556"/>
      <c r="DF30" s="556"/>
      <c r="DG30" s="556"/>
      <c r="DH30" s="556"/>
      <c r="DI30" s="556"/>
      <c r="DJ30" s="555">
        <f t="shared" si="15"/>
        <v>0</v>
      </c>
      <c r="DK30" s="556"/>
      <c r="DL30" s="556"/>
      <c r="DM30" s="556"/>
      <c r="DN30" s="556"/>
      <c r="DO30" s="556"/>
      <c r="DP30" s="556"/>
      <c r="DT30" s="141" t="str">
        <f t="shared" si="7"/>
        <v>-</v>
      </c>
      <c r="DU30" s="558">
        <f>IF(ROWS($DU$25:DU30)&gt;$EH$9,0,ROWS($DU$25:DU30))</f>
        <v>0</v>
      </c>
      <c r="DV30" s="558"/>
      <c r="DW30" s="558"/>
      <c r="DX30" s="558"/>
      <c r="DY30" s="558"/>
      <c r="DZ30" s="557">
        <f t="shared" si="20"/>
        <v>0</v>
      </c>
      <c r="EA30" s="558"/>
      <c r="EB30" s="558"/>
      <c r="EC30" s="558"/>
      <c r="ED30" s="558"/>
      <c r="EE30" s="558"/>
      <c r="EF30" s="558"/>
      <c r="EG30" s="559">
        <f t="shared" si="8"/>
        <v>0</v>
      </c>
      <c r="EH30" s="558"/>
      <c r="EI30" s="558"/>
      <c r="EJ30" s="558"/>
      <c r="EK30" s="558"/>
      <c r="EL30" s="558"/>
      <c r="EM30" s="560">
        <f t="shared" si="9"/>
        <v>0</v>
      </c>
      <c r="EN30" s="556"/>
      <c r="EO30" s="556"/>
      <c r="EP30" s="556"/>
      <c r="EQ30" s="556"/>
      <c r="ER30" s="556"/>
      <c r="ES30" s="560">
        <f t="shared" si="10"/>
        <v>0</v>
      </c>
      <c r="ET30" s="556"/>
      <c r="EU30" s="556"/>
      <c r="EV30" s="556"/>
      <c r="EW30" s="556"/>
      <c r="EX30" s="556"/>
      <c r="EY30" s="555">
        <f t="shared" si="16"/>
        <v>0</v>
      </c>
      <c r="EZ30" s="556"/>
      <c r="FA30" s="556"/>
      <c r="FB30" s="556"/>
      <c r="FC30" s="556"/>
      <c r="FD30" s="556"/>
      <c r="FE30" s="556"/>
      <c r="FG30" s="557">
        <f t="shared" si="21"/>
        <v>0</v>
      </c>
      <c r="FH30" s="558"/>
      <c r="FI30" s="558"/>
      <c r="FJ30" s="558"/>
      <c r="FK30" s="558"/>
      <c r="FL30" s="558"/>
      <c r="FM30" s="558"/>
      <c r="FN30" s="559">
        <f t="shared" si="11"/>
        <v>0</v>
      </c>
      <c r="FO30" s="558"/>
      <c r="FP30" s="558"/>
      <c r="FQ30" s="558"/>
      <c r="FR30" s="558"/>
      <c r="FS30" s="558"/>
      <c r="FT30" s="560">
        <f t="shared" si="12"/>
        <v>0</v>
      </c>
      <c r="FU30" s="556"/>
      <c r="FV30" s="556"/>
      <c r="FW30" s="556"/>
      <c r="FX30" s="556"/>
      <c r="FY30" s="556"/>
      <c r="FZ30" s="560">
        <f t="shared" si="13"/>
        <v>0</v>
      </c>
      <c r="GA30" s="556"/>
      <c r="GB30" s="556"/>
      <c r="GC30" s="556"/>
      <c r="GD30" s="556"/>
      <c r="GE30" s="556"/>
      <c r="GF30" s="555">
        <f t="shared" si="17"/>
        <v>0</v>
      </c>
      <c r="GG30" s="556"/>
      <c r="GH30" s="556"/>
      <c r="GI30" s="556"/>
      <c r="GJ30" s="556"/>
      <c r="GK30" s="556"/>
      <c r="GL30" s="556"/>
      <c r="GV30" s="1"/>
      <c r="GW30" s="1"/>
      <c r="GX30" s="1"/>
      <c r="GY30" s="1"/>
      <c r="GZ30" s="1"/>
      <c r="HA30" s="1"/>
      <c r="HB30" s="1"/>
      <c r="HC30" s="1"/>
      <c r="HD30" s="1"/>
      <c r="HE30" s="1"/>
      <c r="HF30" s="1"/>
      <c r="HG30" s="1"/>
      <c r="HH30" s="1"/>
      <c r="HI30" s="1"/>
    </row>
    <row r="31" spans="1:217" ht="12.75">
      <c r="A31" s="599" t="s">
        <v>379</v>
      </c>
      <c r="B31" s="600"/>
      <c r="C31" s="600"/>
      <c r="D31" s="600"/>
      <c r="E31" s="600"/>
      <c r="F31" s="600"/>
      <c r="G31" s="600"/>
      <c r="H31" s="600"/>
      <c r="I31" s="600"/>
      <c r="J31" s="600"/>
      <c r="K31" s="600"/>
      <c r="L31" s="600"/>
      <c r="M31" s="600"/>
      <c r="N31" s="600"/>
      <c r="O31" s="600"/>
      <c r="P31" s="600"/>
      <c r="Q31" s="601"/>
      <c r="R31" s="635"/>
      <c r="S31" s="636"/>
      <c r="T31" s="636"/>
      <c r="U31" s="636"/>
      <c r="V31" s="636"/>
      <c r="W31" s="636"/>
      <c r="X31" s="637"/>
      <c r="Y31" s="635"/>
      <c r="Z31" s="636"/>
      <c r="AA31" s="636"/>
      <c r="AB31" s="636"/>
      <c r="AC31" s="636"/>
      <c r="AD31" s="636"/>
      <c r="AE31" s="637"/>
      <c r="AF31" s="720"/>
      <c r="AG31" s="721"/>
      <c r="AH31" s="721"/>
      <c r="AI31" s="721"/>
      <c r="AJ31" s="721"/>
      <c r="AK31" s="721"/>
      <c r="AL31" s="722"/>
      <c r="AM31" s="641"/>
      <c r="AN31" s="642"/>
      <c r="AO31" s="642"/>
      <c r="AP31" s="642"/>
      <c r="AQ31" s="642"/>
      <c r="AR31" s="642"/>
      <c r="AS31" s="643"/>
      <c r="AX31" s="141" t="str">
        <f t="shared" si="0"/>
        <v>-</v>
      </c>
      <c r="AY31" s="558">
        <f>IF(ROWS($AY$25:AY31)&gt;$BL$9,0,ROWS($AY$25:AY31))</f>
        <v>0</v>
      </c>
      <c r="AZ31" s="558"/>
      <c r="BA31" s="558"/>
      <c r="BB31" s="558"/>
      <c r="BC31" s="558"/>
      <c r="BD31" s="557">
        <f t="shared" si="18"/>
        <v>0</v>
      </c>
      <c r="BE31" s="558"/>
      <c r="BF31" s="558"/>
      <c r="BG31" s="558"/>
      <c r="BH31" s="558"/>
      <c r="BI31" s="558"/>
      <c r="BJ31" s="558"/>
      <c r="BK31" s="559">
        <f t="shared" si="1"/>
        <v>0</v>
      </c>
      <c r="BL31" s="558"/>
      <c r="BM31" s="558"/>
      <c r="BN31" s="558"/>
      <c r="BO31" s="558"/>
      <c r="BP31" s="558"/>
      <c r="BQ31" s="560">
        <f t="shared" si="2"/>
        <v>0</v>
      </c>
      <c r="BR31" s="556"/>
      <c r="BS31" s="556"/>
      <c r="BT31" s="556"/>
      <c r="BU31" s="556"/>
      <c r="BV31" s="556"/>
      <c r="BW31" s="560">
        <f t="shared" si="3"/>
        <v>0</v>
      </c>
      <c r="BX31" s="556"/>
      <c r="BY31" s="556"/>
      <c r="BZ31" s="556"/>
      <c r="CA31" s="556"/>
      <c r="CB31" s="556"/>
      <c r="CC31" s="555">
        <f t="shared" si="14"/>
        <v>0</v>
      </c>
      <c r="CD31" s="556"/>
      <c r="CE31" s="556"/>
      <c r="CF31" s="556"/>
      <c r="CG31" s="556"/>
      <c r="CH31" s="556"/>
      <c r="CI31" s="556"/>
      <c r="CK31" s="557">
        <f t="shared" si="19"/>
        <v>0</v>
      </c>
      <c r="CL31" s="558"/>
      <c r="CM31" s="558"/>
      <c r="CN31" s="558"/>
      <c r="CO31" s="558"/>
      <c r="CP31" s="558"/>
      <c r="CQ31" s="558"/>
      <c r="CR31" s="559">
        <f t="shared" si="4"/>
        <v>0</v>
      </c>
      <c r="CS31" s="558"/>
      <c r="CT31" s="558"/>
      <c r="CU31" s="558"/>
      <c r="CV31" s="558"/>
      <c r="CW31" s="558"/>
      <c r="CX31" s="560">
        <f t="shared" si="5"/>
        <v>0</v>
      </c>
      <c r="CY31" s="556"/>
      <c r="CZ31" s="556"/>
      <c r="DA31" s="556"/>
      <c r="DB31" s="556"/>
      <c r="DC31" s="556"/>
      <c r="DD31" s="560">
        <f t="shared" si="6"/>
        <v>0</v>
      </c>
      <c r="DE31" s="556"/>
      <c r="DF31" s="556"/>
      <c r="DG31" s="556"/>
      <c r="DH31" s="556"/>
      <c r="DI31" s="556"/>
      <c r="DJ31" s="555">
        <f t="shared" si="15"/>
        <v>0</v>
      </c>
      <c r="DK31" s="556"/>
      <c r="DL31" s="556"/>
      <c r="DM31" s="556"/>
      <c r="DN31" s="556"/>
      <c r="DO31" s="556"/>
      <c r="DP31" s="556"/>
      <c r="DT31" s="141" t="str">
        <f t="shared" si="7"/>
        <v>-</v>
      </c>
      <c r="DU31" s="558">
        <f>IF(ROWS($DU$25:DU31)&gt;$EH$9,0,ROWS($DU$25:DU31))</f>
        <v>0</v>
      </c>
      <c r="DV31" s="558"/>
      <c r="DW31" s="558"/>
      <c r="DX31" s="558"/>
      <c r="DY31" s="558"/>
      <c r="DZ31" s="557">
        <f t="shared" si="20"/>
        <v>0</v>
      </c>
      <c r="EA31" s="558"/>
      <c r="EB31" s="558"/>
      <c r="EC31" s="558"/>
      <c r="ED31" s="558"/>
      <c r="EE31" s="558"/>
      <c r="EF31" s="558"/>
      <c r="EG31" s="559">
        <f t="shared" si="8"/>
        <v>0</v>
      </c>
      <c r="EH31" s="558"/>
      <c r="EI31" s="558"/>
      <c r="EJ31" s="558"/>
      <c r="EK31" s="558"/>
      <c r="EL31" s="558"/>
      <c r="EM31" s="560">
        <f t="shared" si="9"/>
        <v>0</v>
      </c>
      <c r="EN31" s="556"/>
      <c r="EO31" s="556"/>
      <c r="EP31" s="556"/>
      <c r="EQ31" s="556"/>
      <c r="ER31" s="556"/>
      <c r="ES31" s="560">
        <f t="shared" si="10"/>
        <v>0</v>
      </c>
      <c r="ET31" s="556"/>
      <c r="EU31" s="556"/>
      <c r="EV31" s="556"/>
      <c r="EW31" s="556"/>
      <c r="EX31" s="556"/>
      <c r="EY31" s="555">
        <f t="shared" si="16"/>
        <v>0</v>
      </c>
      <c r="EZ31" s="556"/>
      <c r="FA31" s="556"/>
      <c r="FB31" s="556"/>
      <c r="FC31" s="556"/>
      <c r="FD31" s="556"/>
      <c r="FE31" s="556"/>
      <c r="FG31" s="557">
        <f t="shared" si="21"/>
        <v>0</v>
      </c>
      <c r="FH31" s="558"/>
      <c r="FI31" s="558"/>
      <c r="FJ31" s="558"/>
      <c r="FK31" s="558"/>
      <c r="FL31" s="558"/>
      <c r="FM31" s="558"/>
      <c r="FN31" s="559">
        <f t="shared" si="11"/>
        <v>0</v>
      </c>
      <c r="FO31" s="558"/>
      <c r="FP31" s="558"/>
      <c r="FQ31" s="558"/>
      <c r="FR31" s="558"/>
      <c r="FS31" s="558"/>
      <c r="FT31" s="560">
        <f t="shared" si="12"/>
        <v>0</v>
      </c>
      <c r="FU31" s="556"/>
      <c r="FV31" s="556"/>
      <c r="FW31" s="556"/>
      <c r="FX31" s="556"/>
      <c r="FY31" s="556"/>
      <c r="FZ31" s="560">
        <f t="shared" si="13"/>
        <v>0</v>
      </c>
      <c r="GA31" s="556"/>
      <c r="GB31" s="556"/>
      <c r="GC31" s="556"/>
      <c r="GD31" s="556"/>
      <c r="GE31" s="556"/>
      <c r="GF31" s="555">
        <f t="shared" si="17"/>
        <v>0</v>
      </c>
      <c r="GG31" s="556"/>
      <c r="GH31" s="556"/>
      <c r="GI31" s="556"/>
      <c r="GJ31" s="556"/>
      <c r="GK31" s="556"/>
      <c r="GL31" s="556"/>
      <c r="GV31" s="1"/>
      <c r="GW31" s="1"/>
      <c r="GX31" s="1"/>
      <c r="GY31" s="1"/>
      <c r="GZ31" s="1"/>
      <c r="HA31" s="1"/>
      <c r="HB31" s="1"/>
      <c r="HC31" s="1"/>
      <c r="HD31" s="1"/>
      <c r="HE31" s="1"/>
      <c r="HF31" s="1"/>
      <c r="HG31" s="1"/>
      <c r="HH31" s="1"/>
      <c r="HI31" s="1"/>
    </row>
    <row r="32" spans="1:217" ht="12.75" customHeight="1">
      <c r="A32" s="602"/>
      <c r="B32" s="603"/>
      <c r="C32" s="603"/>
      <c r="D32" s="603"/>
      <c r="E32" s="603"/>
      <c r="F32" s="603"/>
      <c r="G32" s="603"/>
      <c r="H32" s="603"/>
      <c r="I32" s="603"/>
      <c r="J32" s="603"/>
      <c r="K32" s="603"/>
      <c r="L32" s="603"/>
      <c r="M32" s="603"/>
      <c r="N32" s="603"/>
      <c r="O32" s="603"/>
      <c r="P32" s="603"/>
      <c r="Q32" s="604"/>
      <c r="R32" s="638"/>
      <c r="S32" s="639"/>
      <c r="T32" s="639"/>
      <c r="U32" s="639"/>
      <c r="V32" s="639"/>
      <c r="W32" s="639"/>
      <c r="X32" s="640"/>
      <c r="Y32" s="638"/>
      <c r="Z32" s="639"/>
      <c r="AA32" s="639"/>
      <c r="AB32" s="639"/>
      <c r="AC32" s="639"/>
      <c r="AD32" s="639"/>
      <c r="AE32" s="640"/>
      <c r="AF32" s="720"/>
      <c r="AG32" s="721"/>
      <c r="AH32" s="721"/>
      <c r="AI32" s="721"/>
      <c r="AJ32" s="721"/>
      <c r="AK32" s="721"/>
      <c r="AL32" s="722"/>
      <c r="AM32" s="644"/>
      <c r="AN32" s="645"/>
      <c r="AO32" s="645"/>
      <c r="AP32" s="645"/>
      <c r="AQ32" s="645"/>
      <c r="AR32" s="645"/>
      <c r="AS32" s="646"/>
      <c r="AX32" s="141" t="str">
        <f t="shared" si="0"/>
        <v>-</v>
      </c>
      <c r="AY32" s="558">
        <f>IF(ROWS($AY$25:AY32)&gt;$BL$9,0,ROWS($AY$25:AY32))</f>
        <v>0</v>
      </c>
      <c r="AZ32" s="558"/>
      <c r="BA32" s="558"/>
      <c r="BB32" s="558"/>
      <c r="BC32" s="558"/>
      <c r="BD32" s="557">
        <f t="shared" si="18"/>
        <v>0</v>
      </c>
      <c r="BE32" s="558"/>
      <c r="BF32" s="558"/>
      <c r="BG32" s="558"/>
      <c r="BH32" s="558"/>
      <c r="BI32" s="558"/>
      <c r="BJ32" s="558"/>
      <c r="BK32" s="559">
        <f t="shared" si="1"/>
        <v>0</v>
      </c>
      <c r="BL32" s="558"/>
      <c r="BM32" s="558"/>
      <c r="BN32" s="558"/>
      <c r="BO32" s="558"/>
      <c r="BP32" s="558"/>
      <c r="BQ32" s="560">
        <f t="shared" si="2"/>
        <v>0</v>
      </c>
      <c r="BR32" s="556"/>
      <c r="BS32" s="556"/>
      <c r="BT32" s="556"/>
      <c r="BU32" s="556"/>
      <c r="BV32" s="556"/>
      <c r="BW32" s="560">
        <f t="shared" si="3"/>
        <v>0</v>
      </c>
      <c r="BX32" s="556"/>
      <c r="BY32" s="556"/>
      <c r="BZ32" s="556"/>
      <c r="CA32" s="556"/>
      <c r="CB32" s="556"/>
      <c r="CC32" s="555">
        <f t="shared" si="14"/>
        <v>0</v>
      </c>
      <c r="CD32" s="556"/>
      <c r="CE32" s="556"/>
      <c r="CF32" s="556"/>
      <c r="CG32" s="556"/>
      <c r="CH32" s="556"/>
      <c r="CI32" s="556"/>
      <c r="CK32" s="557">
        <f t="shared" si="19"/>
        <v>0</v>
      </c>
      <c r="CL32" s="558"/>
      <c r="CM32" s="558"/>
      <c r="CN32" s="558"/>
      <c r="CO32" s="558"/>
      <c r="CP32" s="558"/>
      <c r="CQ32" s="558"/>
      <c r="CR32" s="559">
        <f t="shared" si="4"/>
        <v>0</v>
      </c>
      <c r="CS32" s="558"/>
      <c r="CT32" s="558"/>
      <c r="CU32" s="558"/>
      <c r="CV32" s="558"/>
      <c r="CW32" s="558"/>
      <c r="CX32" s="560">
        <f t="shared" si="5"/>
        <v>0</v>
      </c>
      <c r="CY32" s="556"/>
      <c r="CZ32" s="556"/>
      <c r="DA32" s="556"/>
      <c r="DB32" s="556"/>
      <c r="DC32" s="556"/>
      <c r="DD32" s="560">
        <f t="shared" si="6"/>
        <v>0</v>
      </c>
      <c r="DE32" s="556"/>
      <c r="DF32" s="556"/>
      <c r="DG32" s="556"/>
      <c r="DH32" s="556"/>
      <c r="DI32" s="556"/>
      <c r="DJ32" s="555">
        <f t="shared" si="15"/>
        <v>0</v>
      </c>
      <c r="DK32" s="556"/>
      <c r="DL32" s="556"/>
      <c r="DM32" s="556"/>
      <c r="DN32" s="556"/>
      <c r="DO32" s="556"/>
      <c r="DP32" s="556"/>
      <c r="DT32" s="141" t="str">
        <f t="shared" si="7"/>
        <v>-</v>
      </c>
      <c r="DU32" s="558">
        <f>IF(ROWS($DU$25:DU32)&gt;$EH$9,0,ROWS($DU$25:DU32))</f>
        <v>0</v>
      </c>
      <c r="DV32" s="558"/>
      <c r="DW32" s="558"/>
      <c r="DX32" s="558"/>
      <c r="DY32" s="558"/>
      <c r="DZ32" s="557">
        <f t="shared" si="20"/>
        <v>0</v>
      </c>
      <c r="EA32" s="558"/>
      <c r="EB32" s="558"/>
      <c r="EC32" s="558"/>
      <c r="ED32" s="558"/>
      <c r="EE32" s="558"/>
      <c r="EF32" s="558"/>
      <c r="EG32" s="559">
        <f t="shared" si="8"/>
        <v>0</v>
      </c>
      <c r="EH32" s="558"/>
      <c r="EI32" s="558"/>
      <c r="EJ32" s="558"/>
      <c r="EK32" s="558"/>
      <c r="EL32" s="558"/>
      <c r="EM32" s="560">
        <f t="shared" si="9"/>
        <v>0</v>
      </c>
      <c r="EN32" s="556"/>
      <c r="EO32" s="556"/>
      <c r="EP32" s="556"/>
      <c r="EQ32" s="556"/>
      <c r="ER32" s="556"/>
      <c r="ES32" s="560">
        <f t="shared" si="10"/>
        <v>0</v>
      </c>
      <c r="ET32" s="556"/>
      <c r="EU32" s="556"/>
      <c r="EV32" s="556"/>
      <c r="EW32" s="556"/>
      <c r="EX32" s="556"/>
      <c r="EY32" s="555">
        <f t="shared" si="16"/>
        <v>0</v>
      </c>
      <c r="EZ32" s="556"/>
      <c r="FA32" s="556"/>
      <c r="FB32" s="556"/>
      <c r="FC32" s="556"/>
      <c r="FD32" s="556"/>
      <c r="FE32" s="556"/>
      <c r="FG32" s="557">
        <f t="shared" si="21"/>
        <v>0</v>
      </c>
      <c r="FH32" s="558"/>
      <c r="FI32" s="558"/>
      <c r="FJ32" s="558"/>
      <c r="FK32" s="558"/>
      <c r="FL32" s="558"/>
      <c r="FM32" s="558"/>
      <c r="FN32" s="559">
        <f t="shared" si="11"/>
        <v>0</v>
      </c>
      <c r="FO32" s="558"/>
      <c r="FP32" s="558"/>
      <c r="FQ32" s="558"/>
      <c r="FR32" s="558"/>
      <c r="FS32" s="558"/>
      <c r="FT32" s="560">
        <f t="shared" si="12"/>
        <v>0</v>
      </c>
      <c r="FU32" s="556"/>
      <c r="FV32" s="556"/>
      <c r="FW32" s="556"/>
      <c r="FX32" s="556"/>
      <c r="FY32" s="556"/>
      <c r="FZ32" s="560">
        <f t="shared" si="13"/>
        <v>0</v>
      </c>
      <c r="GA32" s="556"/>
      <c r="GB32" s="556"/>
      <c r="GC32" s="556"/>
      <c r="GD32" s="556"/>
      <c r="GE32" s="556"/>
      <c r="GF32" s="555">
        <f t="shared" si="17"/>
        <v>0</v>
      </c>
      <c r="GG32" s="556"/>
      <c r="GH32" s="556"/>
      <c r="GI32" s="556"/>
      <c r="GJ32" s="556"/>
      <c r="GK32" s="556"/>
      <c r="GL32" s="556"/>
      <c r="GV32" s="1"/>
      <c r="GW32" s="1"/>
      <c r="GX32" s="1"/>
      <c r="GY32" s="1"/>
      <c r="GZ32" s="1"/>
      <c r="HA32" s="1"/>
      <c r="HB32" s="1"/>
      <c r="HC32" s="1"/>
      <c r="HD32" s="1"/>
      <c r="HE32" s="1"/>
      <c r="HF32" s="1"/>
      <c r="HG32" s="1"/>
      <c r="HH32" s="1"/>
      <c r="HI32" s="1"/>
    </row>
    <row r="33" spans="1:217" ht="12.75">
      <c r="A33" s="436" t="s">
        <v>381</v>
      </c>
      <c r="B33" s="437"/>
      <c r="C33" s="437"/>
      <c r="D33" s="437"/>
      <c r="E33" s="437"/>
      <c r="F33" s="437"/>
      <c r="G33" s="437"/>
      <c r="H33" s="437"/>
      <c r="I33" s="437"/>
      <c r="J33" s="437"/>
      <c r="K33" s="437"/>
      <c r="L33" s="437"/>
      <c r="M33" s="437"/>
      <c r="N33" s="437"/>
      <c r="O33" s="437"/>
      <c r="P33" s="437"/>
      <c r="Q33" s="438"/>
      <c r="R33" s="406"/>
      <c r="S33" s="407"/>
      <c r="T33" s="407"/>
      <c r="U33" s="407"/>
      <c r="V33" s="407"/>
      <c r="W33" s="406"/>
      <c r="X33" s="408"/>
      <c r="Y33" s="406"/>
      <c r="Z33" s="407"/>
      <c r="AA33" s="407"/>
      <c r="AB33" s="407"/>
      <c r="AC33" s="407"/>
      <c r="AD33" s="406"/>
      <c r="AE33" s="408"/>
      <c r="AF33" s="720"/>
      <c r="AG33" s="721"/>
      <c r="AH33" s="721"/>
      <c r="AI33" s="721"/>
      <c r="AJ33" s="721"/>
      <c r="AK33" s="721"/>
      <c r="AL33" s="722"/>
      <c r="AM33" s="641"/>
      <c r="AN33" s="642"/>
      <c r="AO33" s="642"/>
      <c r="AP33" s="642"/>
      <c r="AQ33" s="642"/>
      <c r="AR33" s="642"/>
      <c r="AS33" s="643"/>
      <c r="AX33" s="141" t="str">
        <f t="shared" si="0"/>
        <v>-</v>
      </c>
      <c r="AY33" s="558">
        <f>IF(ROWS($AY$25:AY33)&gt;$BL$9,0,ROWS($AY$25:AY33))</f>
        <v>0</v>
      </c>
      <c r="AZ33" s="558"/>
      <c r="BA33" s="558"/>
      <c r="BB33" s="558"/>
      <c r="BC33" s="558"/>
      <c r="BD33" s="557">
        <f t="shared" si="18"/>
        <v>0</v>
      </c>
      <c r="BE33" s="558"/>
      <c r="BF33" s="558"/>
      <c r="BG33" s="558"/>
      <c r="BH33" s="558"/>
      <c r="BI33" s="558"/>
      <c r="BJ33" s="558"/>
      <c r="BK33" s="559">
        <f t="shared" si="1"/>
        <v>0</v>
      </c>
      <c r="BL33" s="558"/>
      <c r="BM33" s="558"/>
      <c r="BN33" s="558"/>
      <c r="BO33" s="558"/>
      <c r="BP33" s="558"/>
      <c r="BQ33" s="560">
        <f t="shared" si="2"/>
        <v>0</v>
      </c>
      <c r="BR33" s="556"/>
      <c r="BS33" s="556"/>
      <c r="BT33" s="556"/>
      <c r="BU33" s="556"/>
      <c r="BV33" s="556"/>
      <c r="BW33" s="560">
        <f t="shared" si="3"/>
        <v>0</v>
      </c>
      <c r="BX33" s="556"/>
      <c r="BY33" s="556"/>
      <c r="BZ33" s="556"/>
      <c r="CA33" s="556"/>
      <c r="CB33" s="556"/>
      <c r="CC33" s="555">
        <f t="shared" si="14"/>
        <v>0</v>
      </c>
      <c r="CD33" s="556"/>
      <c r="CE33" s="556"/>
      <c r="CF33" s="556"/>
      <c r="CG33" s="556"/>
      <c r="CH33" s="556"/>
      <c r="CI33" s="556"/>
      <c r="CK33" s="557">
        <f t="shared" si="19"/>
        <v>0</v>
      </c>
      <c r="CL33" s="558"/>
      <c r="CM33" s="558"/>
      <c r="CN33" s="558"/>
      <c r="CO33" s="558"/>
      <c r="CP33" s="558"/>
      <c r="CQ33" s="558"/>
      <c r="CR33" s="559">
        <f t="shared" si="4"/>
        <v>0</v>
      </c>
      <c r="CS33" s="558"/>
      <c r="CT33" s="558"/>
      <c r="CU33" s="558"/>
      <c r="CV33" s="558"/>
      <c r="CW33" s="558"/>
      <c r="CX33" s="560">
        <f t="shared" si="5"/>
        <v>0</v>
      </c>
      <c r="CY33" s="556"/>
      <c r="CZ33" s="556"/>
      <c r="DA33" s="556"/>
      <c r="DB33" s="556"/>
      <c r="DC33" s="556"/>
      <c r="DD33" s="560">
        <f t="shared" si="6"/>
        <v>0</v>
      </c>
      <c r="DE33" s="556"/>
      <c r="DF33" s="556"/>
      <c r="DG33" s="556"/>
      <c r="DH33" s="556"/>
      <c r="DI33" s="556"/>
      <c r="DJ33" s="555">
        <f t="shared" si="15"/>
        <v>0</v>
      </c>
      <c r="DK33" s="556"/>
      <c r="DL33" s="556"/>
      <c r="DM33" s="556"/>
      <c r="DN33" s="556"/>
      <c r="DO33" s="556"/>
      <c r="DP33" s="556"/>
      <c r="DT33" s="141" t="str">
        <f t="shared" si="7"/>
        <v>-</v>
      </c>
      <c r="DU33" s="558">
        <f>IF(ROWS($DU$25:DU33)&gt;$EH$9,0,ROWS($DU$25:DU33))</f>
        <v>0</v>
      </c>
      <c r="DV33" s="558"/>
      <c r="DW33" s="558"/>
      <c r="DX33" s="558"/>
      <c r="DY33" s="558"/>
      <c r="DZ33" s="557">
        <f t="shared" si="20"/>
        <v>0</v>
      </c>
      <c r="EA33" s="558"/>
      <c r="EB33" s="558"/>
      <c r="EC33" s="558"/>
      <c r="ED33" s="558"/>
      <c r="EE33" s="558"/>
      <c r="EF33" s="558"/>
      <c r="EG33" s="559">
        <f t="shared" si="8"/>
        <v>0</v>
      </c>
      <c r="EH33" s="558"/>
      <c r="EI33" s="558"/>
      <c r="EJ33" s="558"/>
      <c r="EK33" s="558"/>
      <c r="EL33" s="558"/>
      <c r="EM33" s="560">
        <f t="shared" si="9"/>
        <v>0</v>
      </c>
      <c r="EN33" s="556"/>
      <c r="EO33" s="556"/>
      <c r="EP33" s="556"/>
      <c r="EQ33" s="556"/>
      <c r="ER33" s="556"/>
      <c r="ES33" s="560">
        <f t="shared" si="10"/>
        <v>0</v>
      </c>
      <c r="ET33" s="556"/>
      <c r="EU33" s="556"/>
      <c r="EV33" s="556"/>
      <c r="EW33" s="556"/>
      <c r="EX33" s="556"/>
      <c r="EY33" s="555">
        <f t="shared" si="16"/>
        <v>0</v>
      </c>
      <c r="EZ33" s="556"/>
      <c r="FA33" s="556"/>
      <c r="FB33" s="556"/>
      <c r="FC33" s="556"/>
      <c r="FD33" s="556"/>
      <c r="FE33" s="556"/>
      <c r="FG33" s="557">
        <f t="shared" si="21"/>
        <v>0</v>
      </c>
      <c r="FH33" s="558"/>
      <c r="FI33" s="558"/>
      <c r="FJ33" s="558"/>
      <c r="FK33" s="558"/>
      <c r="FL33" s="558"/>
      <c r="FM33" s="558"/>
      <c r="FN33" s="559">
        <f t="shared" si="11"/>
        <v>0</v>
      </c>
      <c r="FO33" s="558"/>
      <c r="FP33" s="558"/>
      <c r="FQ33" s="558"/>
      <c r="FR33" s="558"/>
      <c r="FS33" s="558"/>
      <c r="FT33" s="560">
        <f t="shared" si="12"/>
        <v>0</v>
      </c>
      <c r="FU33" s="556"/>
      <c r="FV33" s="556"/>
      <c r="FW33" s="556"/>
      <c r="FX33" s="556"/>
      <c r="FY33" s="556"/>
      <c r="FZ33" s="560">
        <f t="shared" si="13"/>
        <v>0</v>
      </c>
      <c r="GA33" s="556"/>
      <c r="GB33" s="556"/>
      <c r="GC33" s="556"/>
      <c r="GD33" s="556"/>
      <c r="GE33" s="556"/>
      <c r="GF33" s="555">
        <f t="shared" si="17"/>
        <v>0</v>
      </c>
      <c r="GG33" s="556"/>
      <c r="GH33" s="556"/>
      <c r="GI33" s="556"/>
      <c r="GJ33" s="556"/>
      <c r="GK33" s="556"/>
      <c r="GL33" s="556"/>
      <c r="GV33" s="1"/>
      <c r="GW33" s="1"/>
      <c r="GX33" s="1"/>
      <c r="GY33" s="1"/>
      <c r="GZ33" s="1"/>
      <c r="HA33" s="1"/>
      <c r="HB33" s="1"/>
      <c r="HC33" s="1"/>
      <c r="HD33" s="1"/>
      <c r="HE33" s="1"/>
      <c r="HF33" s="1"/>
      <c r="HG33" s="1"/>
      <c r="HH33" s="1"/>
      <c r="HI33" s="1"/>
    </row>
    <row r="34" spans="1:217" ht="12.75" customHeight="1">
      <c r="A34" s="439"/>
      <c r="B34" s="440"/>
      <c r="C34" s="440"/>
      <c r="D34" s="440"/>
      <c r="E34" s="440"/>
      <c r="F34" s="440"/>
      <c r="G34" s="440"/>
      <c r="H34" s="440"/>
      <c r="I34" s="440"/>
      <c r="J34" s="440"/>
      <c r="K34" s="440"/>
      <c r="L34" s="440"/>
      <c r="M34" s="440"/>
      <c r="N34" s="440"/>
      <c r="O34" s="440"/>
      <c r="P34" s="440"/>
      <c r="Q34" s="441"/>
      <c r="R34" s="409"/>
      <c r="S34" s="146"/>
      <c r="T34" s="146"/>
      <c r="U34" s="146"/>
      <c r="V34" s="146"/>
      <c r="W34" s="409"/>
      <c r="X34" s="410"/>
      <c r="Y34" s="409"/>
      <c r="Z34" s="146"/>
      <c r="AA34" s="146"/>
      <c r="AB34" s="146"/>
      <c r="AC34" s="146"/>
      <c r="AD34" s="409"/>
      <c r="AE34" s="410"/>
      <c r="AF34" s="723"/>
      <c r="AG34" s="724"/>
      <c r="AH34" s="724"/>
      <c r="AI34" s="724"/>
      <c r="AJ34" s="724"/>
      <c r="AK34" s="724"/>
      <c r="AL34" s="725"/>
      <c r="AM34" s="644"/>
      <c r="AN34" s="645"/>
      <c r="AO34" s="645"/>
      <c r="AP34" s="645"/>
      <c r="AQ34" s="645"/>
      <c r="AR34" s="645"/>
      <c r="AS34" s="646"/>
      <c r="AX34" s="141" t="str">
        <f t="shared" si="0"/>
        <v>-</v>
      </c>
      <c r="AY34" s="558">
        <f>IF(ROWS($AY$25:AY34)&gt;$BL$9,0,ROWS($AY$25:AY34))</f>
        <v>0</v>
      </c>
      <c r="AZ34" s="558"/>
      <c r="BA34" s="558"/>
      <c r="BB34" s="558"/>
      <c r="BC34" s="558"/>
      <c r="BD34" s="557">
        <f t="shared" si="18"/>
        <v>0</v>
      </c>
      <c r="BE34" s="558"/>
      <c r="BF34" s="558"/>
      <c r="BG34" s="558"/>
      <c r="BH34" s="558"/>
      <c r="BI34" s="558"/>
      <c r="BJ34" s="558"/>
      <c r="BK34" s="559">
        <f t="shared" si="1"/>
        <v>0</v>
      </c>
      <c r="BL34" s="558"/>
      <c r="BM34" s="558"/>
      <c r="BN34" s="558"/>
      <c r="BO34" s="558"/>
      <c r="BP34" s="558"/>
      <c r="BQ34" s="560">
        <f t="shared" si="2"/>
        <v>0</v>
      </c>
      <c r="BR34" s="556"/>
      <c r="BS34" s="556"/>
      <c r="BT34" s="556"/>
      <c r="BU34" s="556"/>
      <c r="BV34" s="556"/>
      <c r="BW34" s="560">
        <f t="shared" si="3"/>
        <v>0</v>
      </c>
      <c r="BX34" s="556"/>
      <c r="BY34" s="556"/>
      <c r="BZ34" s="556"/>
      <c r="CA34" s="556"/>
      <c r="CB34" s="556"/>
      <c r="CC34" s="555">
        <f t="shared" si="14"/>
        <v>0</v>
      </c>
      <c r="CD34" s="556"/>
      <c r="CE34" s="556"/>
      <c r="CF34" s="556"/>
      <c r="CG34" s="556"/>
      <c r="CH34" s="556"/>
      <c r="CI34" s="556"/>
      <c r="CK34" s="557">
        <f t="shared" si="19"/>
        <v>0</v>
      </c>
      <c r="CL34" s="558"/>
      <c r="CM34" s="558"/>
      <c r="CN34" s="558"/>
      <c r="CO34" s="558"/>
      <c r="CP34" s="558"/>
      <c r="CQ34" s="558"/>
      <c r="CR34" s="559">
        <f t="shared" si="4"/>
        <v>0</v>
      </c>
      <c r="CS34" s="558"/>
      <c r="CT34" s="558"/>
      <c r="CU34" s="558"/>
      <c r="CV34" s="558"/>
      <c r="CW34" s="558"/>
      <c r="CX34" s="560">
        <f t="shared" si="5"/>
        <v>0</v>
      </c>
      <c r="CY34" s="556"/>
      <c r="CZ34" s="556"/>
      <c r="DA34" s="556"/>
      <c r="DB34" s="556"/>
      <c r="DC34" s="556"/>
      <c r="DD34" s="560">
        <f t="shared" si="6"/>
        <v>0</v>
      </c>
      <c r="DE34" s="556"/>
      <c r="DF34" s="556"/>
      <c r="DG34" s="556"/>
      <c r="DH34" s="556"/>
      <c r="DI34" s="556"/>
      <c r="DJ34" s="555">
        <f t="shared" si="15"/>
        <v>0</v>
      </c>
      <c r="DK34" s="556"/>
      <c r="DL34" s="556"/>
      <c r="DM34" s="556"/>
      <c r="DN34" s="556"/>
      <c r="DO34" s="556"/>
      <c r="DP34" s="556"/>
      <c r="DT34" s="141" t="str">
        <f t="shared" si="7"/>
        <v>-</v>
      </c>
      <c r="DU34" s="558">
        <f>IF(ROWS($DU$25:DU34)&gt;$EH$9,0,ROWS($DU$25:DU34))</f>
        <v>0</v>
      </c>
      <c r="DV34" s="558"/>
      <c r="DW34" s="558"/>
      <c r="DX34" s="558"/>
      <c r="DY34" s="558"/>
      <c r="DZ34" s="557">
        <f t="shared" si="20"/>
        <v>0</v>
      </c>
      <c r="EA34" s="558"/>
      <c r="EB34" s="558"/>
      <c r="EC34" s="558"/>
      <c r="ED34" s="558"/>
      <c r="EE34" s="558"/>
      <c r="EF34" s="558"/>
      <c r="EG34" s="559">
        <f t="shared" si="8"/>
        <v>0</v>
      </c>
      <c r="EH34" s="558"/>
      <c r="EI34" s="558"/>
      <c r="EJ34" s="558"/>
      <c r="EK34" s="558"/>
      <c r="EL34" s="558"/>
      <c r="EM34" s="560">
        <f t="shared" si="9"/>
        <v>0</v>
      </c>
      <c r="EN34" s="556"/>
      <c r="EO34" s="556"/>
      <c r="EP34" s="556"/>
      <c r="EQ34" s="556"/>
      <c r="ER34" s="556"/>
      <c r="ES34" s="560">
        <f t="shared" si="10"/>
        <v>0</v>
      </c>
      <c r="ET34" s="556"/>
      <c r="EU34" s="556"/>
      <c r="EV34" s="556"/>
      <c r="EW34" s="556"/>
      <c r="EX34" s="556"/>
      <c r="EY34" s="555">
        <f t="shared" si="16"/>
        <v>0</v>
      </c>
      <c r="EZ34" s="556"/>
      <c r="FA34" s="556"/>
      <c r="FB34" s="556"/>
      <c r="FC34" s="556"/>
      <c r="FD34" s="556"/>
      <c r="FE34" s="556"/>
      <c r="FG34" s="557">
        <f t="shared" si="21"/>
        <v>0</v>
      </c>
      <c r="FH34" s="558"/>
      <c r="FI34" s="558"/>
      <c r="FJ34" s="558"/>
      <c r="FK34" s="558"/>
      <c r="FL34" s="558"/>
      <c r="FM34" s="558"/>
      <c r="FN34" s="559">
        <f t="shared" si="11"/>
        <v>0</v>
      </c>
      <c r="FO34" s="558"/>
      <c r="FP34" s="558"/>
      <c r="FQ34" s="558"/>
      <c r="FR34" s="558"/>
      <c r="FS34" s="558"/>
      <c r="FT34" s="560">
        <f t="shared" si="12"/>
        <v>0</v>
      </c>
      <c r="FU34" s="556"/>
      <c r="FV34" s="556"/>
      <c r="FW34" s="556"/>
      <c r="FX34" s="556"/>
      <c r="FY34" s="556"/>
      <c r="FZ34" s="560">
        <f t="shared" si="13"/>
        <v>0</v>
      </c>
      <c r="GA34" s="556"/>
      <c r="GB34" s="556"/>
      <c r="GC34" s="556"/>
      <c r="GD34" s="556"/>
      <c r="GE34" s="556"/>
      <c r="GF34" s="555">
        <f t="shared" si="17"/>
        <v>0</v>
      </c>
      <c r="GG34" s="556"/>
      <c r="GH34" s="556"/>
      <c r="GI34" s="556"/>
      <c r="GJ34" s="556"/>
      <c r="GK34" s="556"/>
      <c r="GL34" s="556"/>
      <c r="GV34" s="1"/>
      <c r="GW34" s="1"/>
      <c r="GX34" s="1"/>
      <c r="GY34" s="1"/>
      <c r="GZ34" s="1"/>
      <c r="HA34" s="1"/>
      <c r="HB34" s="1"/>
      <c r="HC34" s="1"/>
      <c r="HD34" s="1"/>
      <c r="HE34" s="1"/>
      <c r="HF34" s="1"/>
      <c r="HG34" s="1"/>
      <c r="HH34" s="1"/>
      <c r="HI34" s="1"/>
    </row>
    <row r="35" spans="1:217" ht="12.75">
      <c r="A35" s="599" t="s">
        <v>133</v>
      </c>
      <c r="B35" s="600"/>
      <c r="C35" s="600"/>
      <c r="D35" s="600"/>
      <c r="E35" s="600"/>
      <c r="F35" s="600"/>
      <c r="G35" s="600"/>
      <c r="H35" s="600"/>
      <c r="I35" s="600"/>
      <c r="J35" s="600"/>
      <c r="K35" s="600"/>
      <c r="L35" s="600"/>
      <c r="M35" s="600"/>
      <c r="N35" s="600"/>
      <c r="O35" s="600"/>
      <c r="P35" s="600"/>
      <c r="Q35" s="601"/>
      <c r="R35" s="653">
        <f>W33*R31</f>
        <v>0</v>
      </c>
      <c r="S35" s="654"/>
      <c r="T35" s="654"/>
      <c r="U35" s="654"/>
      <c r="V35" s="654"/>
      <c r="W35" s="654"/>
      <c r="X35" s="655"/>
      <c r="Y35" s="653">
        <f>AD33*Y31</f>
        <v>0</v>
      </c>
      <c r="Z35" s="654"/>
      <c r="AA35" s="654"/>
      <c r="AB35" s="654"/>
      <c r="AC35" s="654"/>
      <c r="AD35" s="654"/>
      <c r="AE35" s="655"/>
      <c r="AF35" s="653">
        <f>AK33*AF31</f>
        <v>0</v>
      </c>
      <c r="AG35" s="654"/>
      <c r="AH35" s="654"/>
      <c r="AI35" s="654"/>
      <c r="AJ35" s="654"/>
      <c r="AK35" s="654"/>
      <c r="AL35" s="655"/>
      <c r="AM35" s="641"/>
      <c r="AN35" s="642"/>
      <c r="AO35" s="642"/>
      <c r="AP35" s="642"/>
      <c r="AQ35" s="642"/>
      <c r="AR35" s="642"/>
      <c r="AS35" s="643"/>
      <c r="AX35" s="141" t="str">
        <f t="shared" si="0"/>
        <v>-</v>
      </c>
      <c r="AY35" s="558">
        <f>IF(ROWS($AY$25:AY35)&gt;$BL$9,0,ROWS($AY$25:AY35))</f>
        <v>0</v>
      </c>
      <c r="AZ35" s="558"/>
      <c r="BA35" s="558"/>
      <c r="BB35" s="558"/>
      <c r="BC35" s="558"/>
      <c r="BD35" s="557">
        <f t="shared" si="18"/>
        <v>0</v>
      </c>
      <c r="BE35" s="558"/>
      <c r="BF35" s="558"/>
      <c r="BG35" s="558"/>
      <c r="BH35" s="558"/>
      <c r="BI35" s="558"/>
      <c r="BJ35" s="558"/>
      <c r="BK35" s="559">
        <f t="shared" si="1"/>
        <v>0</v>
      </c>
      <c r="BL35" s="558"/>
      <c r="BM35" s="558"/>
      <c r="BN35" s="558"/>
      <c r="BO35" s="558"/>
      <c r="BP35" s="558"/>
      <c r="BQ35" s="560">
        <f t="shared" si="2"/>
        <v>0</v>
      </c>
      <c r="BR35" s="556"/>
      <c r="BS35" s="556"/>
      <c r="BT35" s="556"/>
      <c r="BU35" s="556"/>
      <c r="BV35" s="556"/>
      <c r="BW35" s="560">
        <f t="shared" si="3"/>
        <v>0</v>
      </c>
      <c r="BX35" s="556"/>
      <c r="BY35" s="556"/>
      <c r="BZ35" s="556"/>
      <c r="CA35" s="556"/>
      <c r="CB35" s="556"/>
      <c r="CC35" s="555">
        <f t="shared" si="14"/>
        <v>0</v>
      </c>
      <c r="CD35" s="556"/>
      <c r="CE35" s="556"/>
      <c r="CF35" s="556"/>
      <c r="CG35" s="556"/>
      <c r="CH35" s="556"/>
      <c r="CI35" s="556"/>
      <c r="CK35" s="557">
        <f t="shared" si="19"/>
        <v>0</v>
      </c>
      <c r="CL35" s="558"/>
      <c r="CM35" s="558"/>
      <c r="CN35" s="558"/>
      <c r="CO35" s="558"/>
      <c r="CP35" s="558"/>
      <c r="CQ35" s="558"/>
      <c r="CR35" s="559">
        <f t="shared" si="4"/>
        <v>0</v>
      </c>
      <c r="CS35" s="558"/>
      <c r="CT35" s="558"/>
      <c r="CU35" s="558"/>
      <c r="CV35" s="558"/>
      <c r="CW35" s="558"/>
      <c r="CX35" s="560">
        <f t="shared" si="5"/>
        <v>0</v>
      </c>
      <c r="CY35" s="556"/>
      <c r="CZ35" s="556"/>
      <c r="DA35" s="556"/>
      <c r="DB35" s="556"/>
      <c r="DC35" s="556"/>
      <c r="DD35" s="560">
        <f t="shared" si="6"/>
        <v>0</v>
      </c>
      <c r="DE35" s="556"/>
      <c r="DF35" s="556"/>
      <c r="DG35" s="556"/>
      <c r="DH35" s="556"/>
      <c r="DI35" s="556"/>
      <c r="DJ35" s="555">
        <f t="shared" si="15"/>
        <v>0</v>
      </c>
      <c r="DK35" s="556"/>
      <c r="DL35" s="556"/>
      <c r="DM35" s="556"/>
      <c r="DN35" s="556"/>
      <c r="DO35" s="556"/>
      <c r="DP35" s="556"/>
      <c r="DT35" s="141" t="str">
        <f t="shared" si="7"/>
        <v>-</v>
      </c>
      <c r="DU35" s="558">
        <f>IF(ROWS($DU$25:DU35)&gt;$EH$9,0,ROWS($DU$25:DU35))</f>
        <v>0</v>
      </c>
      <c r="DV35" s="558"/>
      <c r="DW35" s="558"/>
      <c r="DX35" s="558"/>
      <c r="DY35" s="558"/>
      <c r="DZ35" s="557">
        <f t="shared" si="20"/>
        <v>0</v>
      </c>
      <c r="EA35" s="558"/>
      <c r="EB35" s="558"/>
      <c r="EC35" s="558"/>
      <c r="ED35" s="558"/>
      <c r="EE35" s="558"/>
      <c r="EF35" s="558"/>
      <c r="EG35" s="559">
        <f t="shared" si="8"/>
        <v>0</v>
      </c>
      <c r="EH35" s="558"/>
      <c r="EI35" s="558"/>
      <c r="EJ35" s="558"/>
      <c r="EK35" s="558"/>
      <c r="EL35" s="558"/>
      <c r="EM35" s="560">
        <f t="shared" si="9"/>
        <v>0</v>
      </c>
      <c r="EN35" s="556"/>
      <c r="EO35" s="556"/>
      <c r="EP35" s="556"/>
      <c r="EQ35" s="556"/>
      <c r="ER35" s="556"/>
      <c r="ES35" s="560">
        <f t="shared" si="10"/>
        <v>0</v>
      </c>
      <c r="ET35" s="556"/>
      <c r="EU35" s="556"/>
      <c r="EV35" s="556"/>
      <c r="EW35" s="556"/>
      <c r="EX35" s="556"/>
      <c r="EY35" s="555">
        <f t="shared" si="16"/>
        <v>0</v>
      </c>
      <c r="EZ35" s="556"/>
      <c r="FA35" s="556"/>
      <c r="FB35" s="556"/>
      <c r="FC35" s="556"/>
      <c r="FD35" s="556"/>
      <c r="FE35" s="556"/>
      <c r="FG35" s="557">
        <f t="shared" si="21"/>
        <v>0</v>
      </c>
      <c r="FH35" s="558"/>
      <c r="FI35" s="558"/>
      <c r="FJ35" s="558"/>
      <c r="FK35" s="558"/>
      <c r="FL35" s="558"/>
      <c r="FM35" s="558"/>
      <c r="FN35" s="559">
        <f t="shared" si="11"/>
        <v>0</v>
      </c>
      <c r="FO35" s="558"/>
      <c r="FP35" s="558"/>
      <c r="FQ35" s="558"/>
      <c r="FR35" s="558"/>
      <c r="FS35" s="558"/>
      <c r="FT35" s="560">
        <f t="shared" si="12"/>
        <v>0</v>
      </c>
      <c r="FU35" s="556"/>
      <c r="FV35" s="556"/>
      <c r="FW35" s="556"/>
      <c r="FX35" s="556"/>
      <c r="FY35" s="556"/>
      <c r="FZ35" s="560">
        <f t="shared" si="13"/>
        <v>0</v>
      </c>
      <c r="GA35" s="556"/>
      <c r="GB35" s="556"/>
      <c r="GC35" s="556"/>
      <c r="GD35" s="556"/>
      <c r="GE35" s="556"/>
      <c r="GF35" s="555">
        <f t="shared" si="17"/>
        <v>0</v>
      </c>
      <c r="GG35" s="556"/>
      <c r="GH35" s="556"/>
      <c r="GI35" s="556"/>
      <c r="GJ35" s="556"/>
      <c r="GK35" s="556"/>
      <c r="GL35" s="556"/>
      <c r="GV35" s="1"/>
      <c r="GW35" s="1"/>
      <c r="GX35" s="1"/>
      <c r="GY35" s="1"/>
      <c r="GZ35" s="1"/>
      <c r="HA35" s="1"/>
      <c r="HB35" s="1"/>
      <c r="HC35" s="1"/>
      <c r="HD35" s="1"/>
      <c r="HE35" s="1"/>
      <c r="HF35" s="1"/>
      <c r="HG35" s="1"/>
      <c r="HH35" s="1"/>
      <c r="HI35" s="1"/>
    </row>
    <row r="36" spans="1:217" ht="12.75" customHeight="1">
      <c r="A36" s="602"/>
      <c r="B36" s="603"/>
      <c r="C36" s="603"/>
      <c r="D36" s="603"/>
      <c r="E36" s="603"/>
      <c r="F36" s="603"/>
      <c r="G36" s="603"/>
      <c r="H36" s="603"/>
      <c r="I36" s="603"/>
      <c r="J36" s="603"/>
      <c r="K36" s="603"/>
      <c r="L36" s="603"/>
      <c r="M36" s="603"/>
      <c r="N36" s="603"/>
      <c r="O36" s="603"/>
      <c r="P36" s="603"/>
      <c r="Q36" s="604"/>
      <c r="R36" s="656"/>
      <c r="S36" s="206"/>
      <c r="T36" s="206"/>
      <c r="U36" s="206"/>
      <c r="V36" s="206"/>
      <c r="W36" s="206"/>
      <c r="X36" s="657"/>
      <c r="Y36" s="656"/>
      <c r="Z36" s="206"/>
      <c r="AA36" s="206"/>
      <c r="AB36" s="206"/>
      <c r="AC36" s="206"/>
      <c r="AD36" s="206"/>
      <c r="AE36" s="657"/>
      <c r="AF36" s="656"/>
      <c r="AG36" s="206"/>
      <c r="AH36" s="206"/>
      <c r="AI36" s="206"/>
      <c r="AJ36" s="206"/>
      <c r="AK36" s="206"/>
      <c r="AL36" s="657"/>
      <c r="AM36" s="644"/>
      <c r="AN36" s="645"/>
      <c r="AO36" s="645"/>
      <c r="AP36" s="645"/>
      <c r="AQ36" s="645"/>
      <c r="AR36" s="645"/>
      <c r="AS36" s="646"/>
      <c r="AX36" s="141" t="str">
        <f t="shared" si="0"/>
        <v>-</v>
      </c>
      <c r="AY36" s="558">
        <f>IF(ROWS($AY$25:AY36)&gt;$BL$9,0,ROWS($AY$25:AY36))</f>
        <v>0</v>
      </c>
      <c r="AZ36" s="558"/>
      <c r="BA36" s="558"/>
      <c r="BB36" s="558"/>
      <c r="BC36" s="558"/>
      <c r="BD36" s="557">
        <f t="shared" si="18"/>
        <v>0</v>
      </c>
      <c r="BE36" s="558"/>
      <c r="BF36" s="558"/>
      <c r="BG36" s="558"/>
      <c r="BH36" s="558"/>
      <c r="BI36" s="558"/>
      <c r="BJ36" s="558"/>
      <c r="BK36" s="559">
        <f t="shared" si="1"/>
        <v>0</v>
      </c>
      <c r="BL36" s="558"/>
      <c r="BM36" s="558"/>
      <c r="BN36" s="558"/>
      <c r="BO36" s="558"/>
      <c r="BP36" s="558"/>
      <c r="BQ36" s="560">
        <f t="shared" si="2"/>
        <v>0</v>
      </c>
      <c r="BR36" s="556"/>
      <c r="BS36" s="556"/>
      <c r="BT36" s="556"/>
      <c r="BU36" s="556"/>
      <c r="BV36" s="556"/>
      <c r="BW36" s="560">
        <f t="shared" si="3"/>
        <v>0</v>
      </c>
      <c r="BX36" s="556"/>
      <c r="BY36" s="556"/>
      <c r="BZ36" s="556"/>
      <c r="CA36" s="556"/>
      <c r="CB36" s="556"/>
      <c r="CC36" s="555">
        <f t="shared" si="14"/>
        <v>0</v>
      </c>
      <c r="CD36" s="556"/>
      <c r="CE36" s="556"/>
      <c r="CF36" s="556"/>
      <c r="CG36" s="556"/>
      <c r="CH36" s="556"/>
      <c r="CI36" s="556"/>
      <c r="CK36" s="557">
        <f t="shared" si="19"/>
        <v>0</v>
      </c>
      <c r="CL36" s="558"/>
      <c r="CM36" s="558"/>
      <c r="CN36" s="558"/>
      <c r="CO36" s="558"/>
      <c r="CP36" s="558"/>
      <c r="CQ36" s="558"/>
      <c r="CR36" s="559">
        <f t="shared" si="4"/>
        <v>0</v>
      </c>
      <c r="CS36" s="558"/>
      <c r="CT36" s="558"/>
      <c r="CU36" s="558"/>
      <c r="CV36" s="558"/>
      <c r="CW36" s="558"/>
      <c r="CX36" s="560">
        <f t="shared" si="5"/>
        <v>0</v>
      </c>
      <c r="CY36" s="556"/>
      <c r="CZ36" s="556"/>
      <c r="DA36" s="556"/>
      <c r="DB36" s="556"/>
      <c r="DC36" s="556"/>
      <c r="DD36" s="560">
        <f t="shared" si="6"/>
        <v>0</v>
      </c>
      <c r="DE36" s="556"/>
      <c r="DF36" s="556"/>
      <c r="DG36" s="556"/>
      <c r="DH36" s="556"/>
      <c r="DI36" s="556"/>
      <c r="DJ36" s="555">
        <f t="shared" si="15"/>
        <v>0</v>
      </c>
      <c r="DK36" s="556"/>
      <c r="DL36" s="556"/>
      <c r="DM36" s="556"/>
      <c r="DN36" s="556"/>
      <c r="DO36" s="556"/>
      <c r="DP36" s="556"/>
      <c r="DT36" s="141" t="str">
        <f t="shared" si="7"/>
        <v>-</v>
      </c>
      <c r="DU36" s="558">
        <f>IF(ROWS($DU$25:DU36)&gt;$EH$9,0,ROWS($DU$25:DU36))</f>
        <v>0</v>
      </c>
      <c r="DV36" s="558"/>
      <c r="DW36" s="558"/>
      <c r="DX36" s="558"/>
      <c r="DY36" s="558"/>
      <c r="DZ36" s="557">
        <f t="shared" si="20"/>
        <v>0</v>
      </c>
      <c r="EA36" s="558"/>
      <c r="EB36" s="558"/>
      <c r="EC36" s="558"/>
      <c r="ED36" s="558"/>
      <c r="EE36" s="558"/>
      <c r="EF36" s="558"/>
      <c r="EG36" s="559">
        <f t="shared" si="8"/>
        <v>0</v>
      </c>
      <c r="EH36" s="558"/>
      <c r="EI36" s="558"/>
      <c r="EJ36" s="558"/>
      <c r="EK36" s="558"/>
      <c r="EL36" s="558"/>
      <c r="EM36" s="560">
        <f t="shared" si="9"/>
        <v>0</v>
      </c>
      <c r="EN36" s="556"/>
      <c r="EO36" s="556"/>
      <c r="EP36" s="556"/>
      <c r="EQ36" s="556"/>
      <c r="ER36" s="556"/>
      <c r="ES36" s="560">
        <f t="shared" si="10"/>
        <v>0</v>
      </c>
      <c r="ET36" s="556"/>
      <c r="EU36" s="556"/>
      <c r="EV36" s="556"/>
      <c r="EW36" s="556"/>
      <c r="EX36" s="556"/>
      <c r="EY36" s="555">
        <f t="shared" si="16"/>
        <v>0</v>
      </c>
      <c r="EZ36" s="556"/>
      <c r="FA36" s="556"/>
      <c r="FB36" s="556"/>
      <c r="FC36" s="556"/>
      <c r="FD36" s="556"/>
      <c r="FE36" s="556"/>
      <c r="FG36" s="557">
        <f t="shared" si="21"/>
        <v>0</v>
      </c>
      <c r="FH36" s="558"/>
      <c r="FI36" s="558"/>
      <c r="FJ36" s="558"/>
      <c r="FK36" s="558"/>
      <c r="FL36" s="558"/>
      <c r="FM36" s="558"/>
      <c r="FN36" s="559">
        <f t="shared" si="11"/>
        <v>0</v>
      </c>
      <c r="FO36" s="558"/>
      <c r="FP36" s="558"/>
      <c r="FQ36" s="558"/>
      <c r="FR36" s="558"/>
      <c r="FS36" s="558"/>
      <c r="FT36" s="560">
        <f t="shared" si="12"/>
        <v>0</v>
      </c>
      <c r="FU36" s="556"/>
      <c r="FV36" s="556"/>
      <c r="FW36" s="556"/>
      <c r="FX36" s="556"/>
      <c r="FY36" s="556"/>
      <c r="FZ36" s="560">
        <f t="shared" si="13"/>
        <v>0</v>
      </c>
      <c r="GA36" s="556"/>
      <c r="GB36" s="556"/>
      <c r="GC36" s="556"/>
      <c r="GD36" s="556"/>
      <c r="GE36" s="556"/>
      <c r="GF36" s="555">
        <f t="shared" si="17"/>
        <v>0</v>
      </c>
      <c r="GG36" s="556"/>
      <c r="GH36" s="556"/>
      <c r="GI36" s="556"/>
      <c r="GJ36" s="556"/>
      <c r="GK36" s="556"/>
      <c r="GL36" s="556"/>
      <c r="GV36" s="1"/>
      <c r="GW36" s="1"/>
      <c r="GX36" s="1"/>
      <c r="GY36" s="1"/>
      <c r="GZ36" s="1"/>
      <c r="HA36" s="1"/>
      <c r="HB36" s="1"/>
      <c r="HC36" s="1"/>
      <c r="HD36" s="1"/>
      <c r="HE36" s="1"/>
      <c r="HF36" s="1"/>
      <c r="HG36" s="1"/>
      <c r="HH36" s="1"/>
      <c r="HI36" s="1"/>
    </row>
    <row r="37" spans="1:217" ht="12.75">
      <c r="A37" s="599" t="s">
        <v>134</v>
      </c>
      <c r="B37" s="600"/>
      <c r="C37" s="600"/>
      <c r="D37" s="600"/>
      <c r="E37" s="600"/>
      <c r="F37" s="600"/>
      <c r="G37" s="600"/>
      <c r="H37" s="600"/>
      <c r="I37" s="600"/>
      <c r="J37" s="600"/>
      <c r="K37" s="600"/>
      <c r="L37" s="600"/>
      <c r="M37" s="600"/>
      <c r="N37" s="600"/>
      <c r="O37" s="600"/>
      <c r="P37" s="600"/>
      <c r="Q37" s="601"/>
      <c r="R37" s="623">
        <f>SUM(BL13:BS16)</f>
        <v>0</v>
      </c>
      <c r="S37" s="624"/>
      <c r="T37" s="624"/>
      <c r="U37" s="624"/>
      <c r="V37" s="624"/>
      <c r="W37" s="624"/>
      <c r="X37" s="625"/>
      <c r="Y37" s="623">
        <f>SUM(EH13:EO16)</f>
        <v>0</v>
      </c>
      <c r="Z37" s="624"/>
      <c r="AA37" s="624"/>
      <c r="AB37" s="624"/>
      <c r="AC37" s="624"/>
      <c r="AD37" s="624"/>
      <c r="AE37" s="625"/>
      <c r="AF37" s="623" t="e">
        <f>AF$23*(1+AF27/AK$33)^AF$35</f>
        <v>#DIV/0!</v>
      </c>
      <c r="AG37" s="624"/>
      <c r="AH37" s="624"/>
      <c r="AI37" s="624"/>
      <c r="AJ37" s="624"/>
      <c r="AK37" s="624"/>
      <c r="AL37" s="625"/>
      <c r="AM37" s="598"/>
      <c r="AN37" s="375"/>
      <c r="AO37" s="375"/>
      <c r="AP37" s="375"/>
      <c r="AQ37" s="375"/>
      <c r="AR37" s="375"/>
      <c r="AS37" s="376"/>
      <c r="AX37" s="141" t="str">
        <f t="shared" si="0"/>
        <v>-</v>
      </c>
      <c r="AY37" s="558">
        <f>IF(ROWS($AY$25:AY37)&gt;$BL$9,0,ROWS($AY$25:AY37))</f>
        <v>0</v>
      </c>
      <c r="AZ37" s="558"/>
      <c r="BA37" s="558"/>
      <c r="BB37" s="558"/>
      <c r="BC37" s="558"/>
      <c r="BD37" s="557">
        <f t="shared" si="18"/>
        <v>0</v>
      </c>
      <c r="BE37" s="558"/>
      <c r="BF37" s="558"/>
      <c r="BG37" s="558"/>
      <c r="BH37" s="558"/>
      <c r="BI37" s="558"/>
      <c r="BJ37" s="558"/>
      <c r="BK37" s="559">
        <f t="shared" si="1"/>
        <v>0</v>
      </c>
      <c r="BL37" s="558"/>
      <c r="BM37" s="558"/>
      <c r="BN37" s="558"/>
      <c r="BO37" s="558"/>
      <c r="BP37" s="558"/>
      <c r="BQ37" s="560">
        <f t="shared" si="2"/>
        <v>0</v>
      </c>
      <c r="BR37" s="556"/>
      <c r="BS37" s="556"/>
      <c r="BT37" s="556"/>
      <c r="BU37" s="556"/>
      <c r="BV37" s="556"/>
      <c r="BW37" s="560">
        <f t="shared" si="3"/>
        <v>0</v>
      </c>
      <c r="BX37" s="556"/>
      <c r="BY37" s="556"/>
      <c r="BZ37" s="556"/>
      <c r="CA37" s="556"/>
      <c r="CB37" s="556"/>
      <c r="CC37" s="555">
        <f t="shared" si="14"/>
        <v>0</v>
      </c>
      <c r="CD37" s="556"/>
      <c r="CE37" s="556"/>
      <c r="CF37" s="556"/>
      <c r="CG37" s="556"/>
      <c r="CH37" s="556"/>
      <c r="CI37" s="556"/>
      <c r="CK37" s="557">
        <f t="shared" si="19"/>
        <v>0</v>
      </c>
      <c r="CL37" s="558"/>
      <c r="CM37" s="558"/>
      <c r="CN37" s="558"/>
      <c r="CO37" s="558"/>
      <c r="CP37" s="558"/>
      <c r="CQ37" s="558"/>
      <c r="CR37" s="559">
        <f t="shared" si="4"/>
        <v>0</v>
      </c>
      <c r="CS37" s="558"/>
      <c r="CT37" s="558"/>
      <c r="CU37" s="558"/>
      <c r="CV37" s="558"/>
      <c r="CW37" s="558"/>
      <c r="CX37" s="560">
        <f t="shared" si="5"/>
        <v>0</v>
      </c>
      <c r="CY37" s="556"/>
      <c r="CZ37" s="556"/>
      <c r="DA37" s="556"/>
      <c r="DB37" s="556"/>
      <c r="DC37" s="556"/>
      <c r="DD37" s="560">
        <f t="shared" si="6"/>
        <v>0</v>
      </c>
      <c r="DE37" s="556"/>
      <c r="DF37" s="556"/>
      <c r="DG37" s="556"/>
      <c r="DH37" s="556"/>
      <c r="DI37" s="556"/>
      <c r="DJ37" s="555">
        <f t="shared" si="15"/>
        <v>0</v>
      </c>
      <c r="DK37" s="556"/>
      <c r="DL37" s="556"/>
      <c r="DM37" s="556"/>
      <c r="DN37" s="556"/>
      <c r="DO37" s="556"/>
      <c r="DP37" s="556"/>
      <c r="DT37" s="141" t="str">
        <f t="shared" si="7"/>
        <v>-</v>
      </c>
      <c r="DU37" s="558">
        <f>IF(ROWS($DU$25:DU37)&gt;$EH$9,0,ROWS($DU$25:DU37))</f>
        <v>0</v>
      </c>
      <c r="DV37" s="558"/>
      <c r="DW37" s="558"/>
      <c r="DX37" s="558"/>
      <c r="DY37" s="558"/>
      <c r="DZ37" s="557">
        <f t="shared" si="20"/>
        <v>0</v>
      </c>
      <c r="EA37" s="558"/>
      <c r="EB37" s="558"/>
      <c r="EC37" s="558"/>
      <c r="ED37" s="558"/>
      <c r="EE37" s="558"/>
      <c r="EF37" s="558"/>
      <c r="EG37" s="559">
        <f t="shared" si="8"/>
        <v>0</v>
      </c>
      <c r="EH37" s="558"/>
      <c r="EI37" s="558"/>
      <c r="EJ37" s="558"/>
      <c r="EK37" s="558"/>
      <c r="EL37" s="558"/>
      <c r="EM37" s="560">
        <f t="shared" si="9"/>
        <v>0</v>
      </c>
      <c r="EN37" s="556"/>
      <c r="EO37" s="556"/>
      <c r="EP37" s="556"/>
      <c r="EQ37" s="556"/>
      <c r="ER37" s="556"/>
      <c r="ES37" s="560">
        <f t="shared" si="10"/>
        <v>0</v>
      </c>
      <c r="ET37" s="556"/>
      <c r="EU37" s="556"/>
      <c r="EV37" s="556"/>
      <c r="EW37" s="556"/>
      <c r="EX37" s="556"/>
      <c r="EY37" s="555">
        <f t="shared" si="16"/>
        <v>0</v>
      </c>
      <c r="EZ37" s="556"/>
      <c r="FA37" s="556"/>
      <c r="FB37" s="556"/>
      <c r="FC37" s="556"/>
      <c r="FD37" s="556"/>
      <c r="FE37" s="556"/>
      <c r="FG37" s="557">
        <f t="shared" si="21"/>
        <v>0</v>
      </c>
      <c r="FH37" s="558"/>
      <c r="FI37" s="558"/>
      <c r="FJ37" s="558"/>
      <c r="FK37" s="558"/>
      <c r="FL37" s="558"/>
      <c r="FM37" s="558"/>
      <c r="FN37" s="559">
        <f t="shared" si="11"/>
        <v>0</v>
      </c>
      <c r="FO37" s="558"/>
      <c r="FP37" s="558"/>
      <c r="FQ37" s="558"/>
      <c r="FR37" s="558"/>
      <c r="FS37" s="558"/>
      <c r="FT37" s="560">
        <f t="shared" si="12"/>
        <v>0</v>
      </c>
      <c r="FU37" s="556"/>
      <c r="FV37" s="556"/>
      <c r="FW37" s="556"/>
      <c r="FX37" s="556"/>
      <c r="FY37" s="556"/>
      <c r="FZ37" s="560">
        <f t="shared" si="13"/>
        <v>0</v>
      </c>
      <c r="GA37" s="556"/>
      <c r="GB37" s="556"/>
      <c r="GC37" s="556"/>
      <c r="GD37" s="556"/>
      <c r="GE37" s="556"/>
      <c r="GF37" s="555">
        <f t="shared" si="17"/>
        <v>0</v>
      </c>
      <c r="GG37" s="556"/>
      <c r="GH37" s="556"/>
      <c r="GI37" s="556"/>
      <c r="GJ37" s="556"/>
      <c r="GK37" s="556"/>
      <c r="GL37" s="556"/>
      <c r="GV37" s="1"/>
      <c r="GW37" s="1"/>
      <c r="GX37" s="1"/>
      <c r="GY37" s="1"/>
      <c r="GZ37" s="1"/>
      <c r="HA37" s="1"/>
      <c r="HB37" s="1"/>
      <c r="HC37" s="1"/>
      <c r="HD37" s="1"/>
      <c r="HE37" s="1"/>
      <c r="HF37" s="1"/>
      <c r="HG37" s="1"/>
      <c r="HH37" s="1"/>
      <c r="HI37" s="1"/>
    </row>
    <row r="38" spans="1:217" ht="12.75" customHeight="1">
      <c r="A38" s="602"/>
      <c r="B38" s="603"/>
      <c r="C38" s="603"/>
      <c r="D38" s="603"/>
      <c r="E38" s="603"/>
      <c r="F38" s="603"/>
      <c r="G38" s="603"/>
      <c r="H38" s="603"/>
      <c r="I38" s="603"/>
      <c r="J38" s="603"/>
      <c r="K38" s="603"/>
      <c r="L38" s="603"/>
      <c r="M38" s="603"/>
      <c r="N38" s="603"/>
      <c r="O38" s="603"/>
      <c r="P38" s="603"/>
      <c r="Q38" s="604"/>
      <c r="R38" s="626">
        <f>IF(R27&gt;0,R37,0)</f>
        <v>0</v>
      </c>
      <c r="S38" s="627"/>
      <c r="T38" s="627"/>
      <c r="U38" s="627"/>
      <c r="V38" s="627"/>
      <c r="W38" s="627"/>
      <c r="X38" s="628"/>
      <c r="Y38" s="626">
        <f>IF(Y27&gt;0,Y37,0)</f>
        <v>0</v>
      </c>
      <c r="Z38" s="627"/>
      <c r="AA38" s="627"/>
      <c r="AB38" s="627"/>
      <c r="AC38" s="627"/>
      <c r="AD38" s="627"/>
      <c r="AE38" s="628"/>
      <c r="AF38" s="626">
        <f>IF(AF27&gt;0,AF37,0)</f>
        <v>0</v>
      </c>
      <c r="AG38" s="627"/>
      <c r="AH38" s="627"/>
      <c r="AI38" s="627"/>
      <c r="AJ38" s="627"/>
      <c r="AK38" s="627"/>
      <c r="AL38" s="628"/>
      <c r="AM38" s="377"/>
      <c r="AN38" s="378"/>
      <c r="AO38" s="378"/>
      <c r="AP38" s="378"/>
      <c r="AQ38" s="378"/>
      <c r="AR38" s="378"/>
      <c r="AS38" s="379"/>
      <c r="AX38" s="141" t="str">
        <f t="shared" si="0"/>
        <v>-</v>
      </c>
      <c r="AY38" s="558">
        <f>IF(ROWS($AY$25:AY38)&gt;$BL$9,0,ROWS($AY$25:AY38))</f>
        <v>0</v>
      </c>
      <c r="AZ38" s="558"/>
      <c r="BA38" s="558"/>
      <c r="BB38" s="558"/>
      <c r="BC38" s="558"/>
      <c r="BD38" s="557">
        <f t="shared" si="18"/>
        <v>0</v>
      </c>
      <c r="BE38" s="558"/>
      <c r="BF38" s="558"/>
      <c r="BG38" s="558"/>
      <c r="BH38" s="558"/>
      <c r="BI38" s="558"/>
      <c r="BJ38" s="558"/>
      <c r="BK38" s="559">
        <f t="shared" si="1"/>
        <v>0</v>
      </c>
      <c r="BL38" s="558"/>
      <c r="BM38" s="558"/>
      <c r="BN38" s="558"/>
      <c r="BO38" s="558"/>
      <c r="BP38" s="558"/>
      <c r="BQ38" s="560">
        <f t="shared" si="2"/>
        <v>0</v>
      </c>
      <c r="BR38" s="556"/>
      <c r="BS38" s="556"/>
      <c r="BT38" s="556"/>
      <c r="BU38" s="556"/>
      <c r="BV38" s="556"/>
      <c r="BW38" s="560">
        <f t="shared" si="3"/>
        <v>0</v>
      </c>
      <c r="BX38" s="556"/>
      <c r="BY38" s="556"/>
      <c r="BZ38" s="556"/>
      <c r="CA38" s="556"/>
      <c r="CB38" s="556"/>
      <c r="CC38" s="555">
        <f t="shared" si="14"/>
        <v>0</v>
      </c>
      <c r="CD38" s="556"/>
      <c r="CE38" s="556"/>
      <c r="CF38" s="556"/>
      <c r="CG38" s="556"/>
      <c r="CH38" s="556"/>
      <c r="CI38" s="556"/>
      <c r="CK38" s="557">
        <f t="shared" si="19"/>
        <v>0</v>
      </c>
      <c r="CL38" s="558"/>
      <c r="CM38" s="558"/>
      <c r="CN38" s="558"/>
      <c r="CO38" s="558"/>
      <c r="CP38" s="558"/>
      <c r="CQ38" s="558"/>
      <c r="CR38" s="559">
        <f t="shared" si="4"/>
        <v>0</v>
      </c>
      <c r="CS38" s="558"/>
      <c r="CT38" s="558"/>
      <c r="CU38" s="558"/>
      <c r="CV38" s="558"/>
      <c r="CW38" s="558"/>
      <c r="CX38" s="560">
        <f t="shared" si="5"/>
        <v>0</v>
      </c>
      <c r="CY38" s="556"/>
      <c r="CZ38" s="556"/>
      <c r="DA38" s="556"/>
      <c r="DB38" s="556"/>
      <c r="DC38" s="556"/>
      <c r="DD38" s="560">
        <f t="shared" si="6"/>
        <v>0</v>
      </c>
      <c r="DE38" s="556"/>
      <c r="DF38" s="556"/>
      <c r="DG38" s="556"/>
      <c r="DH38" s="556"/>
      <c r="DI38" s="556"/>
      <c r="DJ38" s="555">
        <f t="shared" si="15"/>
        <v>0</v>
      </c>
      <c r="DK38" s="556"/>
      <c r="DL38" s="556"/>
      <c r="DM38" s="556"/>
      <c r="DN38" s="556"/>
      <c r="DO38" s="556"/>
      <c r="DP38" s="556"/>
      <c r="DT38" s="141" t="str">
        <f t="shared" si="7"/>
        <v>-</v>
      </c>
      <c r="DU38" s="558">
        <f>IF(ROWS($DU$25:DU38)&gt;$EH$9,0,ROWS($DU$25:DU38))</f>
        <v>0</v>
      </c>
      <c r="DV38" s="558"/>
      <c r="DW38" s="558"/>
      <c r="DX38" s="558"/>
      <c r="DY38" s="558"/>
      <c r="DZ38" s="557">
        <f t="shared" si="20"/>
        <v>0</v>
      </c>
      <c r="EA38" s="558"/>
      <c r="EB38" s="558"/>
      <c r="EC38" s="558"/>
      <c r="ED38" s="558"/>
      <c r="EE38" s="558"/>
      <c r="EF38" s="558"/>
      <c r="EG38" s="559">
        <f t="shared" si="8"/>
        <v>0</v>
      </c>
      <c r="EH38" s="558"/>
      <c r="EI38" s="558"/>
      <c r="EJ38" s="558"/>
      <c r="EK38" s="558"/>
      <c r="EL38" s="558"/>
      <c r="EM38" s="560">
        <f t="shared" si="9"/>
        <v>0</v>
      </c>
      <c r="EN38" s="556"/>
      <c r="EO38" s="556"/>
      <c r="EP38" s="556"/>
      <c r="EQ38" s="556"/>
      <c r="ER38" s="556"/>
      <c r="ES38" s="560">
        <f t="shared" si="10"/>
        <v>0</v>
      </c>
      <c r="ET38" s="556"/>
      <c r="EU38" s="556"/>
      <c r="EV38" s="556"/>
      <c r="EW38" s="556"/>
      <c r="EX38" s="556"/>
      <c r="EY38" s="555">
        <f t="shared" si="16"/>
        <v>0</v>
      </c>
      <c r="EZ38" s="556"/>
      <c r="FA38" s="556"/>
      <c r="FB38" s="556"/>
      <c r="FC38" s="556"/>
      <c r="FD38" s="556"/>
      <c r="FE38" s="556"/>
      <c r="FG38" s="557">
        <f t="shared" si="21"/>
        <v>0</v>
      </c>
      <c r="FH38" s="558"/>
      <c r="FI38" s="558"/>
      <c r="FJ38" s="558"/>
      <c r="FK38" s="558"/>
      <c r="FL38" s="558"/>
      <c r="FM38" s="558"/>
      <c r="FN38" s="559">
        <f t="shared" si="11"/>
        <v>0</v>
      </c>
      <c r="FO38" s="558"/>
      <c r="FP38" s="558"/>
      <c r="FQ38" s="558"/>
      <c r="FR38" s="558"/>
      <c r="FS38" s="558"/>
      <c r="FT38" s="560">
        <f t="shared" si="12"/>
        <v>0</v>
      </c>
      <c r="FU38" s="556"/>
      <c r="FV38" s="556"/>
      <c r="FW38" s="556"/>
      <c r="FX38" s="556"/>
      <c r="FY38" s="556"/>
      <c r="FZ38" s="560">
        <f t="shared" si="13"/>
        <v>0</v>
      </c>
      <c r="GA38" s="556"/>
      <c r="GB38" s="556"/>
      <c r="GC38" s="556"/>
      <c r="GD38" s="556"/>
      <c r="GE38" s="556"/>
      <c r="GF38" s="555">
        <f t="shared" si="17"/>
        <v>0</v>
      </c>
      <c r="GG38" s="556"/>
      <c r="GH38" s="556"/>
      <c r="GI38" s="556"/>
      <c r="GJ38" s="556"/>
      <c r="GK38" s="556"/>
      <c r="GL38" s="556"/>
      <c r="GV38" s="1"/>
      <c r="GW38" s="1"/>
      <c r="GX38" s="1"/>
      <c r="GY38" s="1"/>
      <c r="GZ38" s="1"/>
      <c r="HA38" s="1"/>
      <c r="HB38" s="1"/>
      <c r="HC38" s="1"/>
      <c r="HD38" s="1"/>
      <c r="HE38" s="1"/>
      <c r="HF38" s="1"/>
      <c r="HG38" s="1"/>
      <c r="HH38" s="1"/>
      <c r="HI38" s="1"/>
    </row>
    <row r="39" spans="1:217" ht="12.75">
      <c r="A39" s="710" t="s">
        <v>72</v>
      </c>
      <c r="B39" s="711"/>
      <c r="C39" s="711"/>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711"/>
      <c r="AN39" s="711"/>
      <c r="AO39" s="711"/>
      <c r="AP39" s="711"/>
      <c r="AQ39" s="711"/>
      <c r="AR39" s="711"/>
      <c r="AS39" s="712"/>
      <c r="AX39" s="141" t="str">
        <f t="shared" si="0"/>
        <v>-</v>
      </c>
      <c r="AY39" s="558">
        <f>IF(ROWS($AY$25:AY39)&gt;$BL$9,0,ROWS($AY$25:AY39))</f>
        <v>0</v>
      </c>
      <c r="AZ39" s="558"/>
      <c r="BA39" s="558"/>
      <c r="BB39" s="558"/>
      <c r="BC39" s="558"/>
      <c r="BD39" s="557">
        <f t="shared" si="18"/>
        <v>0</v>
      </c>
      <c r="BE39" s="558"/>
      <c r="BF39" s="558"/>
      <c r="BG39" s="558"/>
      <c r="BH39" s="558"/>
      <c r="BI39" s="558"/>
      <c r="BJ39" s="558"/>
      <c r="BK39" s="559">
        <f t="shared" si="1"/>
        <v>0</v>
      </c>
      <c r="BL39" s="558"/>
      <c r="BM39" s="558"/>
      <c r="BN39" s="558"/>
      <c r="BO39" s="558"/>
      <c r="BP39" s="558"/>
      <c r="BQ39" s="560">
        <f t="shared" si="2"/>
        <v>0</v>
      </c>
      <c r="BR39" s="556"/>
      <c r="BS39" s="556"/>
      <c r="BT39" s="556"/>
      <c r="BU39" s="556"/>
      <c r="BV39" s="556"/>
      <c r="BW39" s="560">
        <f t="shared" si="3"/>
        <v>0</v>
      </c>
      <c r="BX39" s="556"/>
      <c r="BY39" s="556"/>
      <c r="BZ39" s="556"/>
      <c r="CA39" s="556"/>
      <c r="CB39" s="556"/>
      <c r="CC39" s="555">
        <f t="shared" si="14"/>
        <v>0</v>
      </c>
      <c r="CD39" s="556"/>
      <c r="CE39" s="556"/>
      <c r="CF39" s="556"/>
      <c r="CG39" s="556"/>
      <c r="CH39" s="556"/>
      <c r="CI39" s="556"/>
      <c r="CK39" s="557">
        <f t="shared" si="19"/>
        <v>0</v>
      </c>
      <c r="CL39" s="558"/>
      <c r="CM39" s="558"/>
      <c r="CN39" s="558"/>
      <c r="CO39" s="558"/>
      <c r="CP39" s="558"/>
      <c r="CQ39" s="558"/>
      <c r="CR39" s="559">
        <f t="shared" si="4"/>
        <v>0</v>
      </c>
      <c r="CS39" s="558"/>
      <c r="CT39" s="558"/>
      <c r="CU39" s="558"/>
      <c r="CV39" s="558"/>
      <c r="CW39" s="558"/>
      <c r="CX39" s="560">
        <f t="shared" si="5"/>
        <v>0</v>
      </c>
      <c r="CY39" s="556"/>
      <c r="CZ39" s="556"/>
      <c r="DA39" s="556"/>
      <c r="DB39" s="556"/>
      <c r="DC39" s="556"/>
      <c r="DD39" s="560">
        <f t="shared" si="6"/>
        <v>0</v>
      </c>
      <c r="DE39" s="556"/>
      <c r="DF39" s="556"/>
      <c r="DG39" s="556"/>
      <c r="DH39" s="556"/>
      <c r="DI39" s="556"/>
      <c r="DJ39" s="555">
        <f t="shared" si="15"/>
        <v>0</v>
      </c>
      <c r="DK39" s="556"/>
      <c r="DL39" s="556"/>
      <c r="DM39" s="556"/>
      <c r="DN39" s="556"/>
      <c r="DO39" s="556"/>
      <c r="DP39" s="556"/>
      <c r="DT39" s="141" t="str">
        <f t="shared" si="7"/>
        <v>-</v>
      </c>
      <c r="DU39" s="558">
        <f>IF(ROWS($DU$25:DU39)&gt;$EH$9,0,ROWS($DU$25:DU39))</f>
        <v>0</v>
      </c>
      <c r="DV39" s="558"/>
      <c r="DW39" s="558"/>
      <c r="DX39" s="558"/>
      <c r="DY39" s="558"/>
      <c r="DZ39" s="557">
        <f t="shared" si="20"/>
        <v>0</v>
      </c>
      <c r="EA39" s="558"/>
      <c r="EB39" s="558"/>
      <c r="EC39" s="558"/>
      <c r="ED39" s="558"/>
      <c r="EE39" s="558"/>
      <c r="EF39" s="558"/>
      <c r="EG39" s="559">
        <f t="shared" si="8"/>
        <v>0</v>
      </c>
      <c r="EH39" s="558"/>
      <c r="EI39" s="558"/>
      <c r="EJ39" s="558"/>
      <c r="EK39" s="558"/>
      <c r="EL39" s="558"/>
      <c r="EM39" s="560">
        <f t="shared" si="9"/>
        <v>0</v>
      </c>
      <c r="EN39" s="556"/>
      <c r="EO39" s="556"/>
      <c r="EP39" s="556"/>
      <c r="EQ39" s="556"/>
      <c r="ER39" s="556"/>
      <c r="ES39" s="560">
        <f t="shared" si="10"/>
        <v>0</v>
      </c>
      <c r="ET39" s="556"/>
      <c r="EU39" s="556"/>
      <c r="EV39" s="556"/>
      <c r="EW39" s="556"/>
      <c r="EX39" s="556"/>
      <c r="EY39" s="555">
        <f t="shared" si="16"/>
        <v>0</v>
      </c>
      <c r="EZ39" s="556"/>
      <c r="FA39" s="556"/>
      <c r="FB39" s="556"/>
      <c r="FC39" s="556"/>
      <c r="FD39" s="556"/>
      <c r="FE39" s="556"/>
      <c r="FG39" s="557">
        <f t="shared" si="21"/>
        <v>0</v>
      </c>
      <c r="FH39" s="558"/>
      <c r="FI39" s="558"/>
      <c r="FJ39" s="558"/>
      <c r="FK39" s="558"/>
      <c r="FL39" s="558"/>
      <c r="FM39" s="558"/>
      <c r="FN39" s="559">
        <f t="shared" si="11"/>
        <v>0</v>
      </c>
      <c r="FO39" s="558"/>
      <c r="FP39" s="558"/>
      <c r="FQ39" s="558"/>
      <c r="FR39" s="558"/>
      <c r="FS39" s="558"/>
      <c r="FT39" s="560">
        <f t="shared" si="12"/>
        <v>0</v>
      </c>
      <c r="FU39" s="556"/>
      <c r="FV39" s="556"/>
      <c r="FW39" s="556"/>
      <c r="FX39" s="556"/>
      <c r="FY39" s="556"/>
      <c r="FZ39" s="560">
        <f t="shared" si="13"/>
        <v>0</v>
      </c>
      <c r="GA39" s="556"/>
      <c r="GB39" s="556"/>
      <c r="GC39" s="556"/>
      <c r="GD39" s="556"/>
      <c r="GE39" s="556"/>
      <c r="GF39" s="555">
        <f t="shared" si="17"/>
        <v>0</v>
      </c>
      <c r="GG39" s="556"/>
      <c r="GH39" s="556"/>
      <c r="GI39" s="556"/>
      <c r="GJ39" s="556"/>
      <c r="GK39" s="556"/>
      <c r="GL39" s="556"/>
      <c r="GV39" s="1"/>
      <c r="GW39" s="1"/>
      <c r="GX39" s="1"/>
      <c r="GY39" s="1"/>
      <c r="GZ39" s="1"/>
      <c r="HA39" s="1"/>
      <c r="HB39" s="1"/>
      <c r="HC39" s="1"/>
      <c r="HD39" s="1"/>
      <c r="HE39" s="1"/>
      <c r="HF39" s="1"/>
      <c r="HG39" s="1"/>
      <c r="HH39" s="1"/>
      <c r="HI39" s="1"/>
    </row>
    <row r="40" spans="1:217" ht="12.75" customHeight="1">
      <c r="A40" s="430" t="s">
        <v>267</v>
      </c>
      <c r="B40" s="430"/>
      <c r="C40" s="430"/>
      <c r="D40" s="430"/>
      <c r="E40" s="430"/>
      <c r="F40" s="430"/>
      <c r="G40" s="430"/>
      <c r="H40" s="430"/>
      <c r="I40" s="430"/>
      <c r="J40" s="430"/>
      <c r="K40" s="430"/>
      <c r="L40" s="430"/>
      <c r="M40" s="430"/>
      <c r="N40" s="430"/>
      <c r="O40" s="430"/>
      <c r="P40" s="430"/>
      <c r="Q40" s="430"/>
      <c r="R40" s="659"/>
      <c r="S40" s="660"/>
      <c r="T40" s="660"/>
      <c r="U40" s="660"/>
      <c r="V40" s="660"/>
      <c r="W40" s="660"/>
      <c r="X40" s="661"/>
      <c r="Y40" s="659"/>
      <c r="Z40" s="660"/>
      <c r="AA40" s="660"/>
      <c r="AB40" s="660"/>
      <c r="AC40" s="660"/>
      <c r="AD40" s="660"/>
      <c r="AE40" s="661"/>
      <c r="AF40" s="680"/>
      <c r="AG40" s="681"/>
      <c r="AH40" s="681"/>
      <c r="AI40" s="681"/>
      <c r="AJ40" s="681"/>
      <c r="AK40" s="681"/>
      <c r="AL40" s="682"/>
      <c r="AM40" s="374"/>
      <c r="AN40" s="375"/>
      <c r="AO40" s="375"/>
      <c r="AP40" s="375"/>
      <c r="AQ40" s="375"/>
      <c r="AR40" s="375"/>
      <c r="AS40" s="376"/>
      <c r="AX40" s="141" t="str">
        <f t="shared" si="0"/>
        <v>-</v>
      </c>
      <c r="AY40" s="558">
        <f>IF(ROWS($AY$25:AY40)&gt;$BL$9,0,ROWS($AY$25:AY40))</f>
        <v>0</v>
      </c>
      <c r="AZ40" s="558"/>
      <c r="BA40" s="558"/>
      <c r="BB40" s="558"/>
      <c r="BC40" s="558"/>
      <c r="BD40" s="557">
        <f t="shared" si="18"/>
        <v>0</v>
      </c>
      <c r="BE40" s="558"/>
      <c r="BF40" s="558"/>
      <c r="BG40" s="558"/>
      <c r="BH40" s="558"/>
      <c r="BI40" s="558"/>
      <c r="BJ40" s="558"/>
      <c r="BK40" s="559">
        <f t="shared" si="1"/>
        <v>0</v>
      </c>
      <c r="BL40" s="558"/>
      <c r="BM40" s="558"/>
      <c r="BN40" s="558"/>
      <c r="BO40" s="558"/>
      <c r="BP40" s="558"/>
      <c r="BQ40" s="560">
        <f t="shared" si="2"/>
        <v>0</v>
      </c>
      <c r="BR40" s="556"/>
      <c r="BS40" s="556"/>
      <c r="BT40" s="556"/>
      <c r="BU40" s="556"/>
      <c r="BV40" s="556"/>
      <c r="BW40" s="560">
        <f t="shared" si="3"/>
        <v>0</v>
      </c>
      <c r="BX40" s="556"/>
      <c r="BY40" s="556"/>
      <c r="BZ40" s="556"/>
      <c r="CA40" s="556"/>
      <c r="CB40" s="556"/>
      <c r="CC40" s="555">
        <f t="shared" si="14"/>
        <v>0</v>
      </c>
      <c r="CD40" s="556"/>
      <c r="CE40" s="556"/>
      <c r="CF40" s="556"/>
      <c r="CG40" s="556"/>
      <c r="CH40" s="556"/>
      <c r="CI40" s="556"/>
      <c r="CK40" s="557">
        <f t="shared" si="19"/>
        <v>0</v>
      </c>
      <c r="CL40" s="558"/>
      <c r="CM40" s="558"/>
      <c r="CN40" s="558"/>
      <c r="CO40" s="558"/>
      <c r="CP40" s="558"/>
      <c r="CQ40" s="558"/>
      <c r="CR40" s="559">
        <f t="shared" si="4"/>
        <v>0</v>
      </c>
      <c r="CS40" s="558"/>
      <c r="CT40" s="558"/>
      <c r="CU40" s="558"/>
      <c r="CV40" s="558"/>
      <c r="CW40" s="558"/>
      <c r="CX40" s="560">
        <f t="shared" si="5"/>
        <v>0</v>
      </c>
      <c r="CY40" s="556"/>
      <c r="CZ40" s="556"/>
      <c r="DA40" s="556"/>
      <c r="DB40" s="556"/>
      <c r="DC40" s="556"/>
      <c r="DD40" s="560">
        <f t="shared" si="6"/>
        <v>0</v>
      </c>
      <c r="DE40" s="556"/>
      <c r="DF40" s="556"/>
      <c r="DG40" s="556"/>
      <c r="DH40" s="556"/>
      <c r="DI40" s="556"/>
      <c r="DJ40" s="555">
        <f t="shared" si="15"/>
        <v>0</v>
      </c>
      <c r="DK40" s="556"/>
      <c r="DL40" s="556"/>
      <c r="DM40" s="556"/>
      <c r="DN40" s="556"/>
      <c r="DO40" s="556"/>
      <c r="DP40" s="556"/>
      <c r="DT40" s="141" t="str">
        <f t="shared" si="7"/>
        <v>-</v>
      </c>
      <c r="DU40" s="558">
        <f>IF(ROWS($DU$25:DU40)&gt;$EH$9,0,ROWS($DU$25:DU40))</f>
        <v>0</v>
      </c>
      <c r="DV40" s="558"/>
      <c r="DW40" s="558"/>
      <c r="DX40" s="558"/>
      <c r="DY40" s="558"/>
      <c r="DZ40" s="557">
        <f t="shared" si="20"/>
        <v>0</v>
      </c>
      <c r="EA40" s="558"/>
      <c r="EB40" s="558"/>
      <c r="EC40" s="558"/>
      <c r="ED40" s="558"/>
      <c r="EE40" s="558"/>
      <c r="EF40" s="558"/>
      <c r="EG40" s="559">
        <f t="shared" si="8"/>
        <v>0</v>
      </c>
      <c r="EH40" s="558"/>
      <c r="EI40" s="558"/>
      <c r="EJ40" s="558"/>
      <c r="EK40" s="558"/>
      <c r="EL40" s="558"/>
      <c r="EM40" s="560">
        <f t="shared" si="9"/>
        <v>0</v>
      </c>
      <c r="EN40" s="556"/>
      <c r="EO40" s="556"/>
      <c r="EP40" s="556"/>
      <c r="EQ40" s="556"/>
      <c r="ER40" s="556"/>
      <c r="ES40" s="560">
        <f t="shared" si="10"/>
        <v>0</v>
      </c>
      <c r="ET40" s="556"/>
      <c r="EU40" s="556"/>
      <c r="EV40" s="556"/>
      <c r="EW40" s="556"/>
      <c r="EX40" s="556"/>
      <c r="EY40" s="555">
        <f t="shared" si="16"/>
        <v>0</v>
      </c>
      <c r="EZ40" s="556"/>
      <c r="FA40" s="556"/>
      <c r="FB40" s="556"/>
      <c r="FC40" s="556"/>
      <c r="FD40" s="556"/>
      <c r="FE40" s="556"/>
      <c r="FG40" s="557">
        <f t="shared" si="21"/>
        <v>0</v>
      </c>
      <c r="FH40" s="558"/>
      <c r="FI40" s="558"/>
      <c r="FJ40" s="558"/>
      <c r="FK40" s="558"/>
      <c r="FL40" s="558"/>
      <c r="FM40" s="558"/>
      <c r="FN40" s="559">
        <f t="shared" si="11"/>
        <v>0</v>
      </c>
      <c r="FO40" s="558"/>
      <c r="FP40" s="558"/>
      <c r="FQ40" s="558"/>
      <c r="FR40" s="558"/>
      <c r="FS40" s="558"/>
      <c r="FT40" s="560">
        <f t="shared" si="12"/>
        <v>0</v>
      </c>
      <c r="FU40" s="556"/>
      <c r="FV40" s="556"/>
      <c r="FW40" s="556"/>
      <c r="FX40" s="556"/>
      <c r="FY40" s="556"/>
      <c r="FZ40" s="560">
        <f t="shared" si="13"/>
        <v>0</v>
      </c>
      <c r="GA40" s="556"/>
      <c r="GB40" s="556"/>
      <c r="GC40" s="556"/>
      <c r="GD40" s="556"/>
      <c r="GE40" s="556"/>
      <c r="GF40" s="555">
        <f t="shared" si="17"/>
        <v>0</v>
      </c>
      <c r="GG40" s="556"/>
      <c r="GH40" s="556"/>
      <c r="GI40" s="556"/>
      <c r="GJ40" s="556"/>
      <c r="GK40" s="556"/>
      <c r="GL40" s="556"/>
      <c r="GV40" s="1"/>
      <c r="GW40" s="1"/>
      <c r="GX40" s="1"/>
      <c r="GY40" s="1"/>
      <c r="GZ40" s="1"/>
      <c r="HA40" s="1"/>
      <c r="HB40" s="1"/>
      <c r="HC40" s="1"/>
      <c r="HD40" s="1"/>
      <c r="HE40" s="1"/>
      <c r="HF40" s="1"/>
      <c r="HG40" s="1"/>
      <c r="HH40" s="1"/>
      <c r="HI40" s="1"/>
    </row>
    <row r="41" spans="1:217" ht="12.75">
      <c r="A41" s="430"/>
      <c r="B41" s="430"/>
      <c r="C41" s="430"/>
      <c r="D41" s="430"/>
      <c r="E41" s="430"/>
      <c r="F41" s="430"/>
      <c r="G41" s="430"/>
      <c r="H41" s="430"/>
      <c r="I41" s="430"/>
      <c r="J41" s="430"/>
      <c r="K41" s="430"/>
      <c r="L41" s="430"/>
      <c r="M41" s="430"/>
      <c r="N41" s="430"/>
      <c r="O41" s="430"/>
      <c r="P41" s="430"/>
      <c r="Q41" s="430"/>
      <c r="R41" s="662"/>
      <c r="S41" s="663"/>
      <c r="T41" s="663"/>
      <c r="U41" s="663"/>
      <c r="V41" s="663"/>
      <c r="W41" s="663"/>
      <c r="X41" s="664"/>
      <c r="Y41" s="662"/>
      <c r="Z41" s="663"/>
      <c r="AA41" s="663"/>
      <c r="AB41" s="663"/>
      <c r="AC41" s="663"/>
      <c r="AD41" s="663"/>
      <c r="AE41" s="664"/>
      <c r="AF41" s="683"/>
      <c r="AG41" s="684"/>
      <c r="AH41" s="684"/>
      <c r="AI41" s="684"/>
      <c r="AJ41" s="684"/>
      <c r="AK41" s="684"/>
      <c r="AL41" s="685"/>
      <c r="AM41" s="377"/>
      <c r="AN41" s="378"/>
      <c r="AO41" s="378"/>
      <c r="AP41" s="378"/>
      <c r="AQ41" s="378"/>
      <c r="AR41" s="378"/>
      <c r="AS41" s="379"/>
      <c r="AX41" s="141" t="str">
        <f t="shared" si="0"/>
        <v>-</v>
      </c>
      <c r="AY41" s="558">
        <f>IF(ROWS($AY$25:AY41)&gt;$BL$9,0,ROWS($AY$25:AY41))</f>
        <v>0</v>
      </c>
      <c r="AZ41" s="558"/>
      <c r="BA41" s="558"/>
      <c r="BB41" s="558"/>
      <c r="BC41" s="558"/>
      <c r="BD41" s="557">
        <f t="shared" si="18"/>
        <v>0</v>
      </c>
      <c r="BE41" s="558"/>
      <c r="BF41" s="558"/>
      <c r="BG41" s="558"/>
      <c r="BH41" s="558"/>
      <c r="BI41" s="558"/>
      <c r="BJ41" s="558"/>
      <c r="BK41" s="559">
        <f t="shared" si="1"/>
        <v>0</v>
      </c>
      <c r="BL41" s="558"/>
      <c r="BM41" s="558"/>
      <c r="BN41" s="558"/>
      <c r="BO41" s="558"/>
      <c r="BP41" s="558"/>
      <c r="BQ41" s="560">
        <f t="shared" si="2"/>
        <v>0</v>
      </c>
      <c r="BR41" s="556"/>
      <c r="BS41" s="556"/>
      <c r="BT41" s="556"/>
      <c r="BU41" s="556"/>
      <c r="BV41" s="556"/>
      <c r="BW41" s="560">
        <f t="shared" si="3"/>
        <v>0</v>
      </c>
      <c r="BX41" s="556"/>
      <c r="BY41" s="556"/>
      <c r="BZ41" s="556"/>
      <c r="CA41" s="556"/>
      <c r="CB41" s="556"/>
      <c r="CC41" s="555">
        <f t="shared" si="14"/>
        <v>0</v>
      </c>
      <c r="CD41" s="556"/>
      <c r="CE41" s="556"/>
      <c r="CF41" s="556"/>
      <c r="CG41" s="556"/>
      <c r="CH41" s="556"/>
      <c r="CI41" s="556"/>
      <c r="CK41" s="557">
        <f t="shared" si="19"/>
        <v>0</v>
      </c>
      <c r="CL41" s="558"/>
      <c r="CM41" s="558"/>
      <c r="CN41" s="558"/>
      <c r="CO41" s="558"/>
      <c r="CP41" s="558"/>
      <c r="CQ41" s="558"/>
      <c r="CR41" s="559">
        <f t="shared" si="4"/>
        <v>0</v>
      </c>
      <c r="CS41" s="558"/>
      <c r="CT41" s="558"/>
      <c r="CU41" s="558"/>
      <c r="CV41" s="558"/>
      <c r="CW41" s="558"/>
      <c r="CX41" s="560">
        <f t="shared" si="5"/>
        <v>0</v>
      </c>
      <c r="CY41" s="556"/>
      <c r="CZ41" s="556"/>
      <c r="DA41" s="556"/>
      <c r="DB41" s="556"/>
      <c r="DC41" s="556"/>
      <c r="DD41" s="560">
        <f t="shared" si="6"/>
        <v>0</v>
      </c>
      <c r="DE41" s="556"/>
      <c r="DF41" s="556"/>
      <c r="DG41" s="556"/>
      <c r="DH41" s="556"/>
      <c r="DI41" s="556"/>
      <c r="DJ41" s="555">
        <f t="shared" si="15"/>
        <v>0</v>
      </c>
      <c r="DK41" s="556"/>
      <c r="DL41" s="556"/>
      <c r="DM41" s="556"/>
      <c r="DN41" s="556"/>
      <c r="DO41" s="556"/>
      <c r="DP41" s="556"/>
      <c r="DT41" s="141" t="str">
        <f t="shared" si="7"/>
        <v>-</v>
      </c>
      <c r="DU41" s="558">
        <f>IF(ROWS($DU$25:DU41)&gt;$EH$9,0,ROWS($DU$25:DU41))</f>
        <v>0</v>
      </c>
      <c r="DV41" s="558"/>
      <c r="DW41" s="558"/>
      <c r="DX41" s="558"/>
      <c r="DY41" s="558"/>
      <c r="DZ41" s="557">
        <f t="shared" si="20"/>
        <v>0</v>
      </c>
      <c r="EA41" s="558"/>
      <c r="EB41" s="558"/>
      <c r="EC41" s="558"/>
      <c r="ED41" s="558"/>
      <c r="EE41" s="558"/>
      <c r="EF41" s="558"/>
      <c r="EG41" s="559">
        <f t="shared" si="8"/>
        <v>0</v>
      </c>
      <c r="EH41" s="558"/>
      <c r="EI41" s="558"/>
      <c r="EJ41" s="558"/>
      <c r="EK41" s="558"/>
      <c r="EL41" s="558"/>
      <c r="EM41" s="560">
        <f t="shared" si="9"/>
        <v>0</v>
      </c>
      <c r="EN41" s="556"/>
      <c r="EO41" s="556"/>
      <c r="EP41" s="556"/>
      <c r="EQ41" s="556"/>
      <c r="ER41" s="556"/>
      <c r="ES41" s="560">
        <f t="shared" si="10"/>
        <v>0</v>
      </c>
      <c r="ET41" s="556"/>
      <c r="EU41" s="556"/>
      <c r="EV41" s="556"/>
      <c r="EW41" s="556"/>
      <c r="EX41" s="556"/>
      <c r="EY41" s="555">
        <f t="shared" si="16"/>
        <v>0</v>
      </c>
      <c r="EZ41" s="556"/>
      <c r="FA41" s="556"/>
      <c r="FB41" s="556"/>
      <c r="FC41" s="556"/>
      <c r="FD41" s="556"/>
      <c r="FE41" s="556"/>
      <c r="FG41" s="557">
        <f t="shared" si="21"/>
        <v>0</v>
      </c>
      <c r="FH41" s="558"/>
      <c r="FI41" s="558"/>
      <c r="FJ41" s="558"/>
      <c r="FK41" s="558"/>
      <c r="FL41" s="558"/>
      <c r="FM41" s="558"/>
      <c r="FN41" s="559">
        <f t="shared" si="11"/>
        <v>0</v>
      </c>
      <c r="FO41" s="558"/>
      <c r="FP41" s="558"/>
      <c r="FQ41" s="558"/>
      <c r="FR41" s="558"/>
      <c r="FS41" s="558"/>
      <c r="FT41" s="560">
        <f t="shared" si="12"/>
        <v>0</v>
      </c>
      <c r="FU41" s="556"/>
      <c r="FV41" s="556"/>
      <c r="FW41" s="556"/>
      <c r="FX41" s="556"/>
      <c r="FY41" s="556"/>
      <c r="FZ41" s="560">
        <f t="shared" si="13"/>
        <v>0</v>
      </c>
      <c r="GA41" s="556"/>
      <c r="GB41" s="556"/>
      <c r="GC41" s="556"/>
      <c r="GD41" s="556"/>
      <c r="GE41" s="556"/>
      <c r="GF41" s="555">
        <f t="shared" si="17"/>
        <v>0</v>
      </c>
      <c r="GG41" s="556"/>
      <c r="GH41" s="556"/>
      <c r="GI41" s="556"/>
      <c r="GJ41" s="556"/>
      <c r="GK41" s="556"/>
      <c r="GL41" s="556"/>
      <c r="GV41" s="1"/>
      <c r="GW41" s="1"/>
      <c r="GX41" s="1"/>
      <c r="GY41" s="1"/>
      <c r="GZ41" s="1"/>
      <c r="HA41" s="1"/>
      <c r="HB41" s="1"/>
      <c r="HC41" s="1"/>
      <c r="HD41" s="1"/>
      <c r="HE41" s="1"/>
      <c r="HF41" s="1"/>
      <c r="HG41" s="1"/>
      <c r="HH41" s="1"/>
      <c r="HI41" s="1"/>
    </row>
    <row r="42" spans="1:217" ht="12.75" customHeight="1">
      <c r="A42" s="430" t="s">
        <v>268</v>
      </c>
      <c r="B42" s="430"/>
      <c r="C42" s="430"/>
      <c r="D42" s="430"/>
      <c r="E42" s="430"/>
      <c r="F42" s="430"/>
      <c r="G42" s="430"/>
      <c r="H42" s="430"/>
      <c r="I42" s="430"/>
      <c r="J42" s="430"/>
      <c r="K42" s="430"/>
      <c r="L42" s="430"/>
      <c r="M42" s="430"/>
      <c r="N42" s="430"/>
      <c r="O42" s="430"/>
      <c r="P42" s="430"/>
      <c r="Q42" s="430"/>
      <c r="R42" s="659"/>
      <c r="S42" s="660"/>
      <c r="T42" s="660"/>
      <c r="U42" s="660"/>
      <c r="V42" s="660"/>
      <c r="W42" s="660"/>
      <c r="X42" s="661"/>
      <c r="Y42" s="659"/>
      <c r="Z42" s="660"/>
      <c r="AA42" s="660"/>
      <c r="AB42" s="660"/>
      <c r="AC42" s="660"/>
      <c r="AD42" s="660"/>
      <c r="AE42" s="661"/>
      <c r="AF42" s="686"/>
      <c r="AG42" s="687"/>
      <c r="AH42" s="687"/>
      <c r="AI42" s="687"/>
      <c r="AJ42" s="687"/>
      <c r="AK42" s="687"/>
      <c r="AL42" s="688"/>
      <c r="AM42" s="641"/>
      <c r="AN42" s="642"/>
      <c r="AO42" s="642"/>
      <c r="AP42" s="642"/>
      <c r="AQ42" s="642"/>
      <c r="AR42" s="642"/>
      <c r="AS42" s="643"/>
      <c r="AX42" s="141" t="str">
        <f t="shared" si="0"/>
        <v>-</v>
      </c>
      <c r="AY42" s="558">
        <f>IF(ROWS($AY$25:AY42)&gt;$BL$9,0,ROWS($AY$25:AY42))</f>
        <v>0</v>
      </c>
      <c r="AZ42" s="558"/>
      <c r="BA42" s="558"/>
      <c r="BB42" s="558"/>
      <c r="BC42" s="558"/>
      <c r="BD42" s="557">
        <f t="shared" si="18"/>
        <v>0</v>
      </c>
      <c r="BE42" s="558"/>
      <c r="BF42" s="558"/>
      <c r="BG42" s="558"/>
      <c r="BH42" s="558"/>
      <c r="BI42" s="558"/>
      <c r="BJ42" s="558"/>
      <c r="BK42" s="559">
        <f t="shared" si="1"/>
        <v>0</v>
      </c>
      <c r="BL42" s="558"/>
      <c r="BM42" s="558"/>
      <c r="BN42" s="558"/>
      <c r="BO42" s="558"/>
      <c r="BP42" s="558"/>
      <c r="BQ42" s="560">
        <f t="shared" si="2"/>
        <v>0</v>
      </c>
      <c r="BR42" s="556"/>
      <c r="BS42" s="556"/>
      <c r="BT42" s="556"/>
      <c r="BU42" s="556"/>
      <c r="BV42" s="556"/>
      <c r="BW42" s="560">
        <f t="shared" si="3"/>
        <v>0</v>
      </c>
      <c r="BX42" s="556"/>
      <c r="BY42" s="556"/>
      <c r="BZ42" s="556"/>
      <c r="CA42" s="556"/>
      <c r="CB42" s="556"/>
      <c r="CC42" s="555">
        <f t="shared" si="14"/>
        <v>0</v>
      </c>
      <c r="CD42" s="556"/>
      <c r="CE42" s="556"/>
      <c r="CF42" s="556"/>
      <c r="CG42" s="556"/>
      <c r="CH42" s="556"/>
      <c r="CI42" s="556"/>
      <c r="CK42" s="557">
        <f t="shared" si="19"/>
        <v>0</v>
      </c>
      <c r="CL42" s="558"/>
      <c r="CM42" s="558"/>
      <c r="CN42" s="558"/>
      <c r="CO42" s="558"/>
      <c r="CP42" s="558"/>
      <c r="CQ42" s="558"/>
      <c r="CR42" s="559">
        <f t="shared" si="4"/>
        <v>0</v>
      </c>
      <c r="CS42" s="558"/>
      <c r="CT42" s="558"/>
      <c r="CU42" s="558"/>
      <c r="CV42" s="558"/>
      <c r="CW42" s="558"/>
      <c r="CX42" s="560">
        <f t="shared" si="5"/>
        <v>0</v>
      </c>
      <c r="CY42" s="556"/>
      <c r="CZ42" s="556"/>
      <c r="DA42" s="556"/>
      <c r="DB42" s="556"/>
      <c r="DC42" s="556"/>
      <c r="DD42" s="560">
        <f t="shared" si="6"/>
        <v>0</v>
      </c>
      <c r="DE42" s="556"/>
      <c r="DF42" s="556"/>
      <c r="DG42" s="556"/>
      <c r="DH42" s="556"/>
      <c r="DI42" s="556"/>
      <c r="DJ42" s="555">
        <f t="shared" si="15"/>
        <v>0</v>
      </c>
      <c r="DK42" s="556"/>
      <c r="DL42" s="556"/>
      <c r="DM42" s="556"/>
      <c r="DN42" s="556"/>
      <c r="DO42" s="556"/>
      <c r="DP42" s="556"/>
      <c r="DT42" s="141" t="str">
        <f t="shared" si="7"/>
        <v>-</v>
      </c>
      <c r="DU42" s="558">
        <f>IF(ROWS($DU$25:DU42)&gt;$EH$9,0,ROWS($DU$25:DU42))</f>
        <v>0</v>
      </c>
      <c r="DV42" s="558"/>
      <c r="DW42" s="558"/>
      <c r="DX42" s="558"/>
      <c r="DY42" s="558"/>
      <c r="DZ42" s="557">
        <f t="shared" si="20"/>
        <v>0</v>
      </c>
      <c r="EA42" s="558"/>
      <c r="EB42" s="558"/>
      <c r="EC42" s="558"/>
      <c r="ED42" s="558"/>
      <c r="EE42" s="558"/>
      <c r="EF42" s="558"/>
      <c r="EG42" s="559">
        <f t="shared" si="8"/>
        <v>0</v>
      </c>
      <c r="EH42" s="558"/>
      <c r="EI42" s="558"/>
      <c r="EJ42" s="558"/>
      <c r="EK42" s="558"/>
      <c r="EL42" s="558"/>
      <c r="EM42" s="560">
        <f t="shared" si="9"/>
        <v>0</v>
      </c>
      <c r="EN42" s="556"/>
      <c r="EO42" s="556"/>
      <c r="EP42" s="556"/>
      <c r="EQ42" s="556"/>
      <c r="ER42" s="556"/>
      <c r="ES42" s="560">
        <f t="shared" si="10"/>
        <v>0</v>
      </c>
      <c r="ET42" s="556"/>
      <c r="EU42" s="556"/>
      <c r="EV42" s="556"/>
      <c r="EW42" s="556"/>
      <c r="EX42" s="556"/>
      <c r="EY42" s="555">
        <f t="shared" si="16"/>
        <v>0</v>
      </c>
      <c r="EZ42" s="556"/>
      <c r="FA42" s="556"/>
      <c r="FB42" s="556"/>
      <c r="FC42" s="556"/>
      <c r="FD42" s="556"/>
      <c r="FE42" s="556"/>
      <c r="FG42" s="557">
        <f t="shared" si="21"/>
        <v>0</v>
      </c>
      <c r="FH42" s="558"/>
      <c r="FI42" s="558"/>
      <c r="FJ42" s="558"/>
      <c r="FK42" s="558"/>
      <c r="FL42" s="558"/>
      <c r="FM42" s="558"/>
      <c r="FN42" s="559">
        <f t="shared" si="11"/>
        <v>0</v>
      </c>
      <c r="FO42" s="558"/>
      <c r="FP42" s="558"/>
      <c r="FQ42" s="558"/>
      <c r="FR42" s="558"/>
      <c r="FS42" s="558"/>
      <c r="FT42" s="560">
        <f t="shared" si="12"/>
        <v>0</v>
      </c>
      <c r="FU42" s="556"/>
      <c r="FV42" s="556"/>
      <c r="FW42" s="556"/>
      <c r="FX42" s="556"/>
      <c r="FY42" s="556"/>
      <c r="FZ42" s="560">
        <f t="shared" si="13"/>
        <v>0</v>
      </c>
      <c r="GA42" s="556"/>
      <c r="GB42" s="556"/>
      <c r="GC42" s="556"/>
      <c r="GD42" s="556"/>
      <c r="GE42" s="556"/>
      <c r="GF42" s="555">
        <f t="shared" si="17"/>
        <v>0</v>
      </c>
      <c r="GG42" s="556"/>
      <c r="GH42" s="556"/>
      <c r="GI42" s="556"/>
      <c r="GJ42" s="556"/>
      <c r="GK42" s="556"/>
      <c r="GL42" s="556"/>
      <c r="GV42" s="1"/>
      <c r="GW42" s="1"/>
      <c r="GX42" s="1"/>
      <c r="GY42" s="1"/>
      <c r="GZ42" s="1"/>
      <c r="HA42" s="1"/>
      <c r="HB42" s="1"/>
      <c r="HC42" s="1"/>
      <c r="HD42" s="1"/>
      <c r="HE42" s="1"/>
      <c r="HF42" s="1"/>
      <c r="HG42" s="1"/>
      <c r="HH42" s="1"/>
      <c r="HI42" s="1"/>
    </row>
    <row r="43" spans="1:217" ht="12.75">
      <c r="A43" s="430"/>
      <c r="B43" s="430"/>
      <c r="C43" s="430"/>
      <c r="D43" s="430"/>
      <c r="E43" s="430"/>
      <c r="F43" s="430"/>
      <c r="G43" s="430"/>
      <c r="H43" s="430"/>
      <c r="I43" s="430"/>
      <c r="J43" s="430"/>
      <c r="K43" s="430"/>
      <c r="L43" s="430"/>
      <c r="M43" s="430"/>
      <c r="N43" s="430"/>
      <c r="O43" s="430"/>
      <c r="P43" s="430"/>
      <c r="Q43" s="430"/>
      <c r="R43" s="662"/>
      <c r="S43" s="663"/>
      <c r="T43" s="663"/>
      <c r="U43" s="663"/>
      <c r="V43" s="663"/>
      <c r="W43" s="663"/>
      <c r="X43" s="664"/>
      <c r="Y43" s="662"/>
      <c r="Z43" s="663"/>
      <c r="AA43" s="663"/>
      <c r="AB43" s="663"/>
      <c r="AC43" s="663"/>
      <c r="AD43" s="663"/>
      <c r="AE43" s="664"/>
      <c r="AF43" s="686"/>
      <c r="AG43" s="687"/>
      <c r="AH43" s="687"/>
      <c r="AI43" s="687"/>
      <c r="AJ43" s="687"/>
      <c r="AK43" s="687"/>
      <c r="AL43" s="688"/>
      <c r="AM43" s="644"/>
      <c r="AN43" s="645"/>
      <c r="AO43" s="645"/>
      <c r="AP43" s="645"/>
      <c r="AQ43" s="645"/>
      <c r="AR43" s="645"/>
      <c r="AS43" s="646"/>
      <c r="AX43" s="141" t="str">
        <f t="shared" si="0"/>
        <v>-</v>
      </c>
      <c r="AY43" s="558">
        <f>IF(ROWS($AY$25:AY43)&gt;$BL$9,0,ROWS($AY$25:AY43))</f>
        <v>0</v>
      </c>
      <c r="AZ43" s="558"/>
      <c r="BA43" s="558"/>
      <c r="BB43" s="558"/>
      <c r="BC43" s="558"/>
      <c r="BD43" s="557">
        <f t="shared" si="18"/>
        <v>0</v>
      </c>
      <c r="BE43" s="558"/>
      <c r="BF43" s="558"/>
      <c r="BG43" s="558"/>
      <c r="BH43" s="558"/>
      <c r="BI43" s="558"/>
      <c r="BJ43" s="558"/>
      <c r="BK43" s="559">
        <f t="shared" si="1"/>
        <v>0</v>
      </c>
      <c r="BL43" s="558"/>
      <c r="BM43" s="558"/>
      <c r="BN43" s="558"/>
      <c r="BO43" s="558"/>
      <c r="BP43" s="558"/>
      <c r="BQ43" s="560">
        <f t="shared" si="2"/>
        <v>0</v>
      </c>
      <c r="BR43" s="556"/>
      <c r="BS43" s="556"/>
      <c r="BT43" s="556"/>
      <c r="BU43" s="556"/>
      <c r="BV43" s="556"/>
      <c r="BW43" s="560">
        <f t="shared" si="3"/>
        <v>0</v>
      </c>
      <c r="BX43" s="556"/>
      <c r="BY43" s="556"/>
      <c r="BZ43" s="556"/>
      <c r="CA43" s="556"/>
      <c r="CB43" s="556"/>
      <c r="CC43" s="555">
        <f t="shared" si="14"/>
        <v>0</v>
      </c>
      <c r="CD43" s="556"/>
      <c r="CE43" s="556"/>
      <c r="CF43" s="556"/>
      <c r="CG43" s="556"/>
      <c r="CH43" s="556"/>
      <c r="CI43" s="556"/>
      <c r="CK43" s="557">
        <f t="shared" si="19"/>
        <v>0</v>
      </c>
      <c r="CL43" s="558"/>
      <c r="CM43" s="558"/>
      <c r="CN43" s="558"/>
      <c r="CO43" s="558"/>
      <c r="CP43" s="558"/>
      <c r="CQ43" s="558"/>
      <c r="CR43" s="559">
        <f t="shared" si="4"/>
        <v>0</v>
      </c>
      <c r="CS43" s="558"/>
      <c r="CT43" s="558"/>
      <c r="CU43" s="558"/>
      <c r="CV43" s="558"/>
      <c r="CW43" s="558"/>
      <c r="CX43" s="560">
        <f t="shared" si="5"/>
        <v>0</v>
      </c>
      <c r="CY43" s="556"/>
      <c r="CZ43" s="556"/>
      <c r="DA43" s="556"/>
      <c r="DB43" s="556"/>
      <c r="DC43" s="556"/>
      <c r="DD43" s="560">
        <f t="shared" si="6"/>
        <v>0</v>
      </c>
      <c r="DE43" s="556"/>
      <c r="DF43" s="556"/>
      <c r="DG43" s="556"/>
      <c r="DH43" s="556"/>
      <c r="DI43" s="556"/>
      <c r="DJ43" s="555">
        <f t="shared" si="15"/>
        <v>0</v>
      </c>
      <c r="DK43" s="556"/>
      <c r="DL43" s="556"/>
      <c r="DM43" s="556"/>
      <c r="DN43" s="556"/>
      <c r="DO43" s="556"/>
      <c r="DP43" s="556"/>
      <c r="DT43" s="141" t="str">
        <f t="shared" si="7"/>
        <v>-</v>
      </c>
      <c r="DU43" s="558">
        <f>IF(ROWS($DU$25:DU43)&gt;$EH$9,0,ROWS($DU$25:DU43))</f>
        <v>0</v>
      </c>
      <c r="DV43" s="558"/>
      <c r="DW43" s="558"/>
      <c r="DX43" s="558"/>
      <c r="DY43" s="558"/>
      <c r="DZ43" s="557">
        <f t="shared" si="20"/>
        <v>0</v>
      </c>
      <c r="EA43" s="558"/>
      <c r="EB43" s="558"/>
      <c r="EC43" s="558"/>
      <c r="ED43" s="558"/>
      <c r="EE43" s="558"/>
      <c r="EF43" s="558"/>
      <c r="EG43" s="559">
        <f t="shared" si="8"/>
        <v>0</v>
      </c>
      <c r="EH43" s="558"/>
      <c r="EI43" s="558"/>
      <c r="EJ43" s="558"/>
      <c r="EK43" s="558"/>
      <c r="EL43" s="558"/>
      <c r="EM43" s="560">
        <f t="shared" si="9"/>
        <v>0</v>
      </c>
      <c r="EN43" s="556"/>
      <c r="EO43" s="556"/>
      <c r="EP43" s="556"/>
      <c r="EQ43" s="556"/>
      <c r="ER43" s="556"/>
      <c r="ES43" s="560">
        <f t="shared" si="10"/>
        <v>0</v>
      </c>
      <c r="ET43" s="556"/>
      <c r="EU43" s="556"/>
      <c r="EV43" s="556"/>
      <c r="EW43" s="556"/>
      <c r="EX43" s="556"/>
      <c r="EY43" s="555">
        <f t="shared" si="16"/>
        <v>0</v>
      </c>
      <c r="EZ43" s="556"/>
      <c r="FA43" s="556"/>
      <c r="FB43" s="556"/>
      <c r="FC43" s="556"/>
      <c r="FD43" s="556"/>
      <c r="FE43" s="556"/>
      <c r="FG43" s="557">
        <f t="shared" si="21"/>
        <v>0</v>
      </c>
      <c r="FH43" s="558"/>
      <c r="FI43" s="558"/>
      <c r="FJ43" s="558"/>
      <c r="FK43" s="558"/>
      <c r="FL43" s="558"/>
      <c r="FM43" s="558"/>
      <c r="FN43" s="559">
        <f t="shared" si="11"/>
        <v>0</v>
      </c>
      <c r="FO43" s="558"/>
      <c r="FP43" s="558"/>
      <c r="FQ43" s="558"/>
      <c r="FR43" s="558"/>
      <c r="FS43" s="558"/>
      <c r="FT43" s="560">
        <f t="shared" si="12"/>
        <v>0</v>
      </c>
      <c r="FU43" s="556"/>
      <c r="FV43" s="556"/>
      <c r="FW43" s="556"/>
      <c r="FX43" s="556"/>
      <c r="FY43" s="556"/>
      <c r="FZ43" s="560">
        <f t="shared" si="13"/>
        <v>0</v>
      </c>
      <c r="GA43" s="556"/>
      <c r="GB43" s="556"/>
      <c r="GC43" s="556"/>
      <c r="GD43" s="556"/>
      <c r="GE43" s="556"/>
      <c r="GF43" s="555">
        <f t="shared" si="17"/>
        <v>0</v>
      </c>
      <c r="GG43" s="556"/>
      <c r="GH43" s="556"/>
      <c r="GI43" s="556"/>
      <c r="GJ43" s="556"/>
      <c r="GK43" s="556"/>
      <c r="GL43" s="556"/>
      <c r="GV43" s="1"/>
      <c r="GW43" s="1"/>
      <c r="GX43" s="1"/>
      <c r="GY43" s="1"/>
      <c r="GZ43" s="1"/>
      <c r="HA43" s="1"/>
      <c r="HB43" s="1"/>
      <c r="HC43" s="1"/>
      <c r="HD43" s="1"/>
      <c r="HE43" s="1"/>
      <c r="HF43" s="1"/>
      <c r="HG43" s="1"/>
      <c r="HH43" s="1"/>
      <c r="HI43" s="1"/>
    </row>
    <row r="44" spans="1:217" ht="12.75" customHeight="1">
      <c r="A44" s="430" t="s">
        <v>269</v>
      </c>
      <c r="B44" s="430"/>
      <c r="C44" s="430"/>
      <c r="D44" s="430"/>
      <c r="E44" s="430"/>
      <c r="F44" s="430"/>
      <c r="G44" s="430"/>
      <c r="H44" s="430"/>
      <c r="I44" s="430"/>
      <c r="J44" s="430"/>
      <c r="K44" s="430"/>
      <c r="L44" s="430"/>
      <c r="M44" s="430"/>
      <c r="N44" s="430"/>
      <c r="O44" s="430"/>
      <c r="P44" s="430"/>
      <c r="Q44" s="430"/>
      <c r="R44" s="647"/>
      <c r="S44" s="648"/>
      <c r="T44" s="648"/>
      <c r="U44" s="648"/>
      <c r="V44" s="648"/>
      <c r="W44" s="648"/>
      <c r="X44" s="649"/>
      <c r="Y44" s="647"/>
      <c r="Z44" s="648"/>
      <c r="AA44" s="648"/>
      <c r="AB44" s="648"/>
      <c r="AC44" s="648"/>
      <c r="AD44" s="648"/>
      <c r="AE44" s="649"/>
      <c r="AF44" s="686"/>
      <c r="AG44" s="687"/>
      <c r="AH44" s="687"/>
      <c r="AI44" s="687"/>
      <c r="AJ44" s="687"/>
      <c r="AK44" s="687"/>
      <c r="AL44" s="688"/>
      <c r="AM44" s="641"/>
      <c r="AN44" s="642"/>
      <c r="AO44" s="642"/>
      <c r="AP44" s="642"/>
      <c r="AQ44" s="642"/>
      <c r="AR44" s="642"/>
      <c r="AS44" s="643"/>
      <c r="AX44" s="141" t="str">
        <f t="shared" si="0"/>
        <v>-</v>
      </c>
      <c r="AY44" s="558">
        <f>IF(ROWS($AY$25:AY44)&gt;$BL$9,0,ROWS($AY$25:AY44))</f>
        <v>0</v>
      </c>
      <c r="AZ44" s="558"/>
      <c r="BA44" s="558"/>
      <c r="BB44" s="558"/>
      <c r="BC44" s="558"/>
      <c r="BD44" s="557">
        <f t="shared" si="18"/>
        <v>0</v>
      </c>
      <c r="BE44" s="558"/>
      <c r="BF44" s="558"/>
      <c r="BG44" s="558"/>
      <c r="BH44" s="558"/>
      <c r="BI44" s="558"/>
      <c r="BJ44" s="558"/>
      <c r="BK44" s="559">
        <f t="shared" si="1"/>
        <v>0</v>
      </c>
      <c r="BL44" s="558"/>
      <c r="BM44" s="558"/>
      <c r="BN44" s="558"/>
      <c r="BO44" s="558"/>
      <c r="BP44" s="558"/>
      <c r="BQ44" s="560">
        <f t="shared" si="2"/>
        <v>0</v>
      </c>
      <c r="BR44" s="556"/>
      <c r="BS44" s="556"/>
      <c r="BT44" s="556"/>
      <c r="BU44" s="556"/>
      <c r="BV44" s="556"/>
      <c r="BW44" s="560">
        <f t="shared" si="3"/>
        <v>0</v>
      </c>
      <c r="BX44" s="556"/>
      <c r="BY44" s="556"/>
      <c r="BZ44" s="556"/>
      <c r="CA44" s="556"/>
      <c r="CB44" s="556"/>
      <c r="CC44" s="555">
        <f t="shared" si="14"/>
        <v>0</v>
      </c>
      <c r="CD44" s="556"/>
      <c r="CE44" s="556"/>
      <c r="CF44" s="556"/>
      <c r="CG44" s="556"/>
      <c r="CH44" s="556"/>
      <c r="CI44" s="556"/>
      <c r="CK44" s="557">
        <f t="shared" si="19"/>
        <v>0</v>
      </c>
      <c r="CL44" s="558"/>
      <c r="CM44" s="558"/>
      <c r="CN44" s="558"/>
      <c r="CO44" s="558"/>
      <c r="CP44" s="558"/>
      <c r="CQ44" s="558"/>
      <c r="CR44" s="559">
        <f t="shared" si="4"/>
        <v>0</v>
      </c>
      <c r="CS44" s="558"/>
      <c r="CT44" s="558"/>
      <c r="CU44" s="558"/>
      <c r="CV44" s="558"/>
      <c r="CW44" s="558"/>
      <c r="CX44" s="560">
        <f t="shared" si="5"/>
        <v>0</v>
      </c>
      <c r="CY44" s="556"/>
      <c r="CZ44" s="556"/>
      <c r="DA44" s="556"/>
      <c r="DB44" s="556"/>
      <c r="DC44" s="556"/>
      <c r="DD44" s="560">
        <f t="shared" si="6"/>
        <v>0</v>
      </c>
      <c r="DE44" s="556"/>
      <c r="DF44" s="556"/>
      <c r="DG44" s="556"/>
      <c r="DH44" s="556"/>
      <c r="DI44" s="556"/>
      <c r="DJ44" s="555">
        <f t="shared" si="15"/>
        <v>0</v>
      </c>
      <c r="DK44" s="556"/>
      <c r="DL44" s="556"/>
      <c r="DM44" s="556"/>
      <c r="DN44" s="556"/>
      <c r="DO44" s="556"/>
      <c r="DP44" s="556"/>
      <c r="DT44" s="141" t="str">
        <f t="shared" si="7"/>
        <v>-</v>
      </c>
      <c r="DU44" s="558">
        <f>IF(ROWS($DU$25:DU44)&gt;$EH$9,0,ROWS($DU$25:DU44))</f>
        <v>0</v>
      </c>
      <c r="DV44" s="558"/>
      <c r="DW44" s="558"/>
      <c r="DX44" s="558"/>
      <c r="DY44" s="558"/>
      <c r="DZ44" s="557">
        <f t="shared" si="20"/>
        <v>0</v>
      </c>
      <c r="EA44" s="558"/>
      <c r="EB44" s="558"/>
      <c r="EC44" s="558"/>
      <c r="ED44" s="558"/>
      <c r="EE44" s="558"/>
      <c r="EF44" s="558"/>
      <c r="EG44" s="559">
        <f t="shared" si="8"/>
        <v>0</v>
      </c>
      <c r="EH44" s="558"/>
      <c r="EI44" s="558"/>
      <c r="EJ44" s="558"/>
      <c r="EK44" s="558"/>
      <c r="EL44" s="558"/>
      <c r="EM44" s="560">
        <f t="shared" si="9"/>
        <v>0</v>
      </c>
      <c r="EN44" s="556"/>
      <c r="EO44" s="556"/>
      <c r="EP44" s="556"/>
      <c r="EQ44" s="556"/>
      <c r="ER44" s="556"/>
      <c r="ES44" s="560">
        <f t="shared" si="10"/>
        <v>0</v>
      </c>
      <c r="ET44" s="556"/>
      <c r="EU44" s="556"/>
      <c r="EV44" s="556"/>
      <c r="EW44" s="556"/>
      <c r="EX44" s="556"/>
      <c r="EY44" s="555">
        <f t="shared" si="16"/>
        <v>0</v>
      </c>
      <c r="EZ44" s="556"/>
      <c r="FA44" s="556"/>
      <c r="FB44" s="556"/>
      <c r="FC44" s="556"/>
      <c r="FD44" s="556"/>
      <c r="FE44" s="556"/>
      <c r="FG44" s="557">
        <f t="shared" si="21"/>
        <v>0</v>
      </c>
      <c r="FH44" s="558"/>
      <c r="FI44" s="558"/>
      <c r="FJ44" s="558"/>
      <c r="FK44" s="558"/>
      <c r="FL44" s="558"/>
      <c r="FM44" s="558"/>
      <c r="FN44" s="559">
        <f t="shared" si="11"/>
        <v>0</v>
      </c>
      <c r="FO44" s="558"/>
      <c r="FP44" s="558"/>
      <c r="FQ44" s="558"/>
      <c r="FR44" s="558"/>
      <c r="FS44" s="558"/>
      <c r="FT44" s="560">
        <f t="shared" si="12"/>
        <v>0</v>
      </c>
      <c r="FU44" s="556"/>
      <c r="FV44" s="556"/>
      <c r="FW44" s="556"/>
      <c r="FX44" s="556"/>
      <c r="FY44" s="556"/>
      <c r="FZ44" s="560">
        <f t="shared" si="13"/>
        <v>0</v>
      </c>
      <c r="GA44" s="556"/>
      <c r="GB44" s="556"/>
      <c r="GC44" s="556"/>
      <c r="GD44" s="556"/>
      <c r="GE44" s="556"/>
      <c r="GF44" s="555">
        <f t="shared" si="17"/>
        <v>0</v>
      </c>
      <c r="GG44" s="556"/>
      <c r="GH44" s="556"/>
      <c r="GI44" s="556"/>
      <c r="GJ44" s="556"/>
      <c r="GK44" s="556"/>
      <c r="GL44" s="556"/>
      <c r="GV44" s="1"/>
      <c r="GW44" s="1"/>
      <c r="GX44" s="1"/>
      <c r="GY44" s="1"/>
      <c r="GZ44" s="1"/>
      <c r="HA44" s="1"/>
      <c r="HB44" s="1"/>
      <c r="HC44" s="1"/>
      <c r="HD44" s="1"/>
      <c r="HE44" s="1"/>
      <c r="HF44" s="1"/>
      <c r="HG44" s="1"/>
      <c r="HH44" s="1"/>
      <c r="HI44" s="1"/>
    </row>
    <row r="45" spans="1:217" ht="12.75">
      <c r="A45" s="430"/>
      <c r="B45" s="430"/>
      <c r="C45" s="430"/>
      <c r="D45" s="430"/>
      <c r="E45" s="430"/>
      <c r="F45" s="430"/>
      <c r="G45" s="430"/>
      <c r="H45" s="430"/>
      <c r="I45" s="430"/>
      <c r="J45" s="430"/>
      <c r="K45" s="430"/>
      <c r="L45" s="430"/>
      <c r="M45" s="430"/>
      <c r="N45" s="430"/>
      <c r="O45" s="430"/>
      <c r="P45" s="430"/>
      <c r="Q45" s="430"/>
      <c r="R45" s="650"/>
      <c r="S45" s="651"/>
      <c r="T45" s="651"/>
      <c r="U45" s="651"/>
      <c r="V45" s="651"/>
      <c r="W45" s="651"/>
      <c r="X45" s="652"/>
      <c r="Y45" s="650"/>
      <c r="Z45" s="651"/>
      <c r="AA45" s="651"/>
      <c r="AB45" s="651"/>
      <c r="AC45" s="651"/>
      <c r="AD45" s="651"/>
      <c r="AE45" s="652"/>
      <c r="AF45" s="686"/>
      <c r="AG45" s="687"/>
      <c r="AH45" s="687"/>
      <c r="AI45" s="687"/>
      <c r="AJ45" s="687"/>
      <c r="AK45" s="687"/>
      <c r="AL45" s="688"/>
      <c r="AM45" s="644"/>
      <c r="AN45" s="645"/>
      <c r="AO45" s="645"/>
      <c r="AP45" s="645"/>
      <c r="AQ45" s="645"/>
      <c r="AR45" s="645"/>
      <c r="AS45" s="646"/>
      <c r="AX45" s="141" t="str">
        <f t="shared" si="0"/>
        <v>-</v>
      </c>
      <c r="AY45" s="558">
        <f>IF(ROWS($AY$25:AY45)&gt;$BL$9,0,ROWS($AY$25:AY45))</f>
        <v>0</v>
      </c>
      <c r="AZ45" s="558"/>
      <c r="BA45" s="558"/>
      <c r="BB45" s="558"/>
      <c r="BC45" s="558"/>
      <c r="BD45" s="557">
        <f t="shared" si="18"/>
        <v>0</v>
      </c>
      <c r="BE45" s="558"/>
      <c r="BF45" s="558"/>
      <c r="BG45" s="558"/>
      <c r="BH45" s="558"/>
      <c r="BI45" s="558"/>
      <c r="BJ45" s="558"/>
      <c r="BK45" s="559">
        <f t="shared" si="1"/>
        <v>0</v>
      </c>
      <c r="BL45" s="558"/>
      <c r="BM45" s="558"/>
      <c r="BN45" s="558"/>
      <c r="BO45" s="558"/>
      <c r="BP45" s="558"/>
      <c r="BQ45" s="560">
        <f t="shared" si="2"/>
        <v>0</v>
      </c>
      <c r="BR45" s="556"/>
      <c r="BS45" s="556"/>
      <c r="BT45" s="556"/>
      <c r="BU45" s="556"/>
      <c r="BV45" s="556"/>
      <c r="BW45" s="560">
        <f t="shared" si="3"/>
        <v>0</v>
      </c>
      <c r="BX45" s="556"/>
      <c r="BY45" s="556"/>
      <c r="BZ45" s="556"/>
      <c r="CA45" s="556"/>
      <c r="CB45" s="556"/>
      <c r="CC45" s="555">
        <f t="shared" si="14"/>
        <v>0</v>
      </c>
      <c r="CD45" s="556"/>
      <c r="CE45" s="556"/>
      <c r="CF45" s="556"/>
      <c r="CG45" s="556"/>
      <c r="CH45" s="556"/>
      <c r="CI45" s="556"/>
      <c r="CK45" s="557">
        <f t="shared" si="19"/>
        <v>0</v>
      </c>
      <c r="CL45" s="558"/>
      <c r="CM45" s="558"/>
      <c r="CN45" s="558"/>
      <c r="CO45" s="558"/>
      <c r="CP45" s="558"/>
      <c r="CQ45" s="558"/>
      <c r="CR45" s="559">
        <f t="shared" si="4"/>
        <v>0</v>
      </c>
      <c r="CS45" s="558"/>
      <c r="CT45" s="558"/>
      <c r="CU45" s="558"/>
      <c r="CV45" s="558"/>
      <c r="CW45" s="558"/>
      <c r="CX45" s="560">
        <f t="shared" si="5"/>
        <v>0</v>
      </c>
      <c r="CY45" s="556"/>
      <c r="CZ45" s="556"/>
      <c r="DA45" s="556"/>
      <c r="DB45" s="556"/>
      <c r="DC45" s="556"/>
      <c r="DD45" s="560">
        <f t="shared" si="6"/>
        <v>0</v>
      </c>
      <c r="DE45" s="556"/>
      <c r="DF45" s="556"/>
      <c r="DG45" s="556"/>
      <c r="DH45" s="556"/>
      <c r="DI45" s="556"/>
      <c r="DJ45" s="555">
        <f t="shared" si="15"/>
        <v>0</v>
      </c>
      <c r="DK45" s="556"/>
      <c r="DL45" s="556"/>
      <c r="DM45" s="556"/>
      <c r="DN45" s="556"/>
      <c r="DO45" s="556"/>
      <c r="DP45" s="556"/>
      <c r="DT45" s="141" t="str">
        <f t="shared" si="7"/>
        <v>-</v>
      </c>
      <c r="DU45" s="558">
        <f>IF(ROWS($DU$25:DU45)&gt;$EH$9,0,ROWS($DU$25:DU45))</f>
        <v>0</v>
      </c>
      <c r="DV45" s="558"/>
      <c r="DW45" s="558"/>
      <c r="DX45" s="558"/>
      <c r="DY45" s="558"/>
      <c r="DZ45" s="557">
        <f t="shared" si="20"/>
        <v>0</v>
      </c>
      <c r="EA45" s="558"/>
      <c r="EB45" s="558"/>
      <c r="EC45" s="558"/>
      <c r="ED45" s="558"/>
      <c r="EE45" s="558"/>
      <c r="EF45" s="558"/>
      <c r="EG45" s="559">
        <f t="shared" si="8"/>
        <v>0</v>
      </c>
      <c r="EH45" s="558"/>
      <c r="EI45" s="558"/>
      <c r="EJ45" s="558"/>
      <c r="EK45" s="558"/>
      <c r="EL45" s="558"/>
      <c r="EM45" s="560">
        <f t="shared" si="9"/>
        <v>0</v>
      </c>
      <c r="EN45" s="556"/>
      <c r="EO45" s="556"/>
      <c r="EP45" s="556"/>
      <c r="EQ45" s="556"/>
      <c r="ER45" s="556"/>
      <c r="ES45" s="560">
        <f t="shared" si="10"/>
        <v>0</v>
      </c>
      <c r="ET45" s="556"/>
      <c r="EU45" s="556"/>
      <c r="EV45" s="556"/>
      <c r="EW45" s="556"/>
      <c r="EX45" s="556"/>
      <c r="EY45" s="555">
        <f t="shared" si="16"/>
        <v>0</v>
      </c>
      <c r="EZ45" s="556"/>
      <c r="FA45" s="556"/>
      <c r="FB45" s="556"/>
      <c r="FC45" s="556"/>
      <c r="FD45" s="556"/>
      <c r="FE45" s="556"/>
      <c r="FG45" s="557">
        <f t="shared" si="21"/>
        <v>0</v>
      </c>
      <c r="FH45" s="558"/>
      <c r="FI45" s="558"/>
      <c r="FJ45" s="558"/>
      <c r="FK45" s="558"/>
      <c r="FL45" s="558"/>
      <c r="FM45" s="558"/>
      <c r="FN45" s="559">
        <f t="shared" si="11"/>
        <v>0</v>
      </c>
      <c r="FO45" s="558"/>
      <c r="FP45" s="558"/>
      <c r="FQ45" s="558"/>
      <c r="FR45" s="558"/>
      <c r="FS45" s="558"/>
      <c r="FT45" s="560">
        <f t="shared" si="12"/>
        <v>0</v>
      </c>
      <c r="FU45" s="556"/>
      <c r="FV45" s="556"/>
      <c r="FW45" s="556"/>
      <c r="FX45" s="556"/>
      <c r="FY45" s="556"/>
      <c r="FZ45" s="560">
        <f t="shared" si="13"/>
        <v>0</v>
      </c>
      <c r="GA45" s="556"/>
      <c r="GB45" s="556"/>
      <c r="GC45" s="556"/>
      <c r="GD45" s="556"/>
      <c r="GE45" s="556"/>
      <c r="GF45" s="555">
        <f t="shared" si="17"/>
        <v>0</v>
      </c>
      <c r="GG45" s="556"/>
      <c r="GH45" s="556"/>
      <c r="GI45" s="556"/>
      <c r="GJ45" s="556"/>
      <c r="GK45" s="556"/>
      <c r="GL45" s="556"/>
      <c r="GV45" s="1"/>
      <c r="GW45" s="1"/>
      <c r="GX45" s="1"/>
      <c r="GY45" s="1"/>
      <c r="GZ45" s="1"/>
      <c r="HA45" s="1"/>
      <c r="HB45" s="1"/>
      <c r="HC45" s="1"/>
      <c r="HD45" s="1"/>
      <c r="HE45" s="1"/>
      <c r="HF45" s="1"/>
      <c r="HG45" s="1"/>
      <c r="HH45" s="1"/>
      <c r="HI45" s="1"/>
    </row>
    <row r="46" spans="1:217" ht="12.75" customHeight="1">
      <c r="A46" s="430" t="s">
        <v>270</v>
      </c>
      <c r="B46" s="430"/>
      <c r="C46" s="430"/>
      <c r="D46" s="430"/>
      <c r="E46" s="430"/>
      <c r="F46" s="430"/>
      <c r="G46" s="430"/>
      <c r="H46" s="430"/>
      <c r="I46" s="430"/>
      <c r="J46" s="430"/>
      <c r="K46" s="430"/>
      <c r="L46" s="430"/>
      <c r="M46" s="430"/>
      <c r="N46" s="430"/>
      <c r="O46" s="430"/>
      <c r="P46" s="430"/>
      <c r="Q46" s="430"/>
      <c r="R46" s="647"/>
      <c r="S46" s="648"/>
      <c r="T46" s="648"/>
      <c r="U46" s="648"/>
      <c r="V46" s="648"/>
      <c r="W46" s="648"/>
      <c r="X46" s="649"/>
      <c r="Y46" s="647"/>
      <c r="Z46" s="648"/>
      <c r="AA46" s="648"/>
      <c r="AB46" s="648"/>
      <c r="AC46" s="648"/>
      <c r="AD46" s="648"/>
      <c r="AE46" s="649"/>
      <c r="AF46" s="686"/>
      <c r="AG46" s="687"/>
      <c r="AH46" s="687"/>
      <c r="AI46" s="687"/>
      <c r="AJ46" s="687"/>
      <c r="AK46" s="687"/>
      <c r="AL46" s="688"/>
      <c r="AM46" s="641"/>
      <c r="AN46" s="642"/>
      <c r="AO46" s="642"/>
      <c r="AP46" s="642"/>
      <c r="AQ46" s="642"/>
      <c r="AR46" s="642"/>
      <c r="AS46" s="643"/>
      <c r="AX46" s="141" t="str">
        <f t="shared" si="0"/>
        <v>-</v>
      </c>
      <c r="AY46" s="558">
        <f>IF(ROWS($AY$25:AY46)&gt;$BL$9,0,ROWS($AY$25:AY46))</f>
        <v>0</v>
      </c>
      <c r="AZ46" s="558"/>
      <c r="BA46" s="558"/>
      <c r="BB46" s="558"/>
      <c r="BC46" s="558"/>
      <c r="BD46" s="557">
        <f t="shared" si="18"/>
        <v>0</v>
      </c>
      <c r="BE46" s="558"/>
      <c r="BF46" s="558"/>
      <c r="BG46" s="558"/>
      <c r="BH46" s="558"/>
      <c r="BI46" s="558"/>
      <c r="BJ46" s="558"/>
      <c r="BK46" s="559">
        <f t="shared" si="1"/>
        <v>0</v>
      </c>
      <c r="BL46" s="558"/>
      <c r="BM46" s="558"/>
      <c r="BN46" s="558"/>
      <c r="BO46" s="558"/>
      <c r="BP46" s="558"/>
      <c r="BQ46" s="560">
        <f t="shared" si="2"/>
        <v>0</v>
      </c>
      <c r="BR46" s="556"/>
      <c r="BS46" s="556"/>
      <c r="BT46" s="556"/>
      <c r="BU46" s="556"/>
      <c r="BV46" s="556"/>
      <c r="BW46" s="560">
        <f t="shared" si="3"/>
        <v>0</v>
      </c>
      <c r="BX46" s="556"/>
      <c r="BY46" s="556"/>
      <c r="BZ46" s="556"/>
      <c r="CA46" s="556"/>
      <c r="CB46" s="556"/>
      <c r="CC46" s="555">
        <f t="shared" si="14"/>
        <v>0</v>
      </c>
      <c r="CD46" s="556"/>
      <c r="CE46" s="556"/>
      <c r="CF46" s="556"/>
      <c r="CG46" s="556"/>
      <c r="CH46" s="556"/>
      <c r="CI46" s="556"/>
      <c r="CK46" s="557">
        <f t="shared" si="19"/>
        <v>0</v>
      </c>
      <c r="CL46" s="558"/>
      <c r="CM46" s="558"/>
      <c r="CN46" s="558"/>
      <c r="CO46" s="558"/>
      <c r="CP46" s="558"/>
      <c r="CQ46" s="558"/>
      <c r="CR46" s="559">
        <f t="shared" si="4"/>
        <v>0</v>
      </c>
      <c r="CS46" s="558"/>
      <c r="CT46" s="558"/>
      <c r="CU46" s="558"/>
      <c r="CV46" s="558"/>
      <c r="CW46" s="558"/>
      <c r="CX46" s="560">
        <f t="shared" si="5"/>
        <v>0</v>
      </c>
      <c r="CY46" s="556"/>
      <c r="CZ46" s="556"/>
      <c r="DA46" s="556"/>
      <c r="DB46" s="556"/>
      <c r="DC46" s="556"/>
      <c r="DD46" s="560">
        <f t="shared" si="6"/>
        <v>0</v>
      </c>
      <c r="DE46" s="556"/>
      <c r="DF46" s="556"/>
      <c r="DG46" s="556"/>
      <c r="DH46" s="556"/>
      <c r="DI46" s="556"/>
      <c r="DJ46" s="555">
        <f t="shared" si="15"/>
        <v>0</v>
      </c>
      <c r="DK46" s="556"/>
      <c r="DL46" s="556"/>
      <c r="DM46" s="556"/>
      <c r="DN46" s="556"/>
      <c r="DO46" s="556"/>
      <c r="DP46" s="556"/>
      <c r="DT46" s="141" t="str">
        <f t="shared" si="7"/>
        <v>-</v>
      </c>
      <c r="DU46" s="558">
        <f>IF(ROWS($DU$25:DU46)&gt;$EH$9,0,ROWS($DU$25:DU46))</f>
        <v>0</v>
      </c>
      <c r="DV46" s="558"/>
      <c r="DW46" s="558"/>
      <c r="DX46" s="558"/>
      <c r="DY46" s="558"/>
      <c r="DZ46" s="557">
        <f t="shared" si="20"/>
        <v>0</v>
      </c>
      <c r="EA46" s="558"/>
      <c r="EB46" s="558"/>
      <c r="EC46" s="558"/>
      <c r="ED46" s="558"/>
      <c r="EE46" s="558"/>
      <c r="EF46" s="558"/>
      <c r="EG46" s="559">
        <f t="shared" si="8"/>
        <v>0</v>
      </c>
      <c r="EH46" s="558"/>
      <c r="EI46" s="558"/>
      <c r="EJ46" s="558"/>
      <c r="EK46" s="558"/>
      <c r="EL46" s="558"/>
      <c r="EM46" s="560">
        <f t="shared" si="9"/>
        <v>0</v>
      </c>
      <c r="EN46" s="556"/>
      <c r="EO46" s="556"/>
      <c r="EP46" s="556"/>
      <c r="EQ46" s="556"/>
      <c r="ER46" s="556"/>
      <c r="ES46" s="560">
        <f t="shared" si="10"/>
        <v>0</v>
      </c>
      <c r="ET46" s="556"/>
      <c r="EU46" s="556"/>
      <c r="EV46" s="556"/>
      <c r="EW46" s="556"/>
      <c r="EX46" s="556"/>
      <c r="EY46" s="555">
        <f t="shared" si="16"/>
        <v>0</v>
      </c>
      <c r="EZ46" s="556"/>
      <c r="FA46" s="556"/>
      <c r="FB46" s="556"/>
      <c r="FC46" s="556"/>
      <c r="FD46" s="556"/>
      <c r="FE46" s="556"/>
      <c r="FG46" s="557">
        <f t="shared" si="21"/>
        <v>0</v>
      </c>
      <c r="FH46" s="558"/>
      <c r="FI46" s="558"/>
      <c r="FJ46" s="558"/>
      <c r="FK46" s="558"/>
      <c r="FL46" s="558"/>
      <c r="FM46" s="558"/>
      <c r="FN46" s="559">
        <f t="shared" si="11"/>
        <v>0</v>
      </c>
      <c r="FO46" s="558"/>
      <c r="FP46" s="558"/>
      <c r="FQ46" s="558"/>
      <c r="FR46" s="558"/>
      <c r="FS46" s="558"/>
      <c r="FT46" s="560">
        <f t="shared" si="12"/>
        <v>0</v>
      </c>
      <c r="FU46" s="556"/>
      <c r="FV46" s="556"/>
      <c r="FW46" s="556"/>
      <c r="FX46" s="556"/>
      <c r="FY46" s="556"/>
      <c r="FZ46" s="560">
        <f t="shared" si="13"/>
        <v>0</v>
      </c>
      <c r="GA46" s="556"/>
      <c r="GB46" s="556"/>
      <c r="GC46" s="556"/>
      <c r="GD46" s="556"/>
      <c r="GE46" s="556"/>
      <c r="GF46" s="555">
        <f t="shared" si="17"/>
        <v>0</v>
      </c>
      <c r="GG46" s="556"/>
      <c r="GH46" s="556"/>
      <c r="GI46" s="556"/>
      <c r="GJ46" s="556"/>
      <c r="GK46" s="556"/>
      <c r="GL46" s="556"/>
      <c r="GV46" s="1"/>
      <c r="GW46" s="1"/>
      <c r="GX46" s="1"/>
      <c r="GY46" s="1"/>
      <c r="GZ46" s="1"/>
      <c r="HA46" s="1"/>
      <c r="HB46" s="1"/>
      <c r="HC46" s="1"/>
      <c r="HD46" s="1"/>
      <c r="HE46" s="1"/>
      <c r="HF46" s="1"/>
      <c r="HG46" s="1"/>
      <c r="HH46" s="1"/>
      <c r="HI46" s="1"/>
    </row>
    <row r="47" spans="1:217" ht="12.75">
      <c r="A47" s="430"/>
      <c r="B47" s="430"/>
      <c r="C47" s="430"/>
      <c r="D47" s="430"/>
      <c r="E47" s="430"/>
      <c r="F47" s="430"/>
      <c r="G47" s="430"/>
      <c r="H47" s="430"/>
      <c r="I47" s="430"/>
      <c r="J47" s="430"/>
      <c r="K47" s="430"/>
      <c r="L47" s="430"/>
      <c r="M47" s="430"/>
      <c r="N47" s="430"/>
      <c r="O47" s="430"/>
      <c r="P47" s="430"/>
      <c r="Q47" s="430"/>
      <c r="R47" s="650"/>
      <c r="S47" s="651"/>
      <c r="T47" s="651"/>
      <c r="U47" s="651"/>
      <c r="V47" s="651"/>
      <c r="W47" s="651"/>
      <c r="X47" s="652"/>
      <c r="Y47" s="650"/>
      <c r="Z47" s="651"/>
      <c r="AA47" s="651"/>
      <c r="AB47" s="651"/>
      <c r="AC47" s="651"/>
      <c r="AD47" s="651"/>
      <c r="AE47" s="652"/>
      <c r="AF47" s="686"/>
      <c r="AG47" s="689"/>
      <c r="AH47" s="689"/>
      <c r="AI47" s="689"/>
      <c r="AJ47" s="689"/>
      <c r="AK47" s="689"/>
      <c r="AL47" s="688"/>
      <c r="AM47" s="644"/>
      <c r="AN47" s="645"/>
      <c r="AO47" s="645"/>
      <c r="AP47" s="645"/>
      <c r="AQ47" s="645"/>
      <c r="AR47" s="645"/>
      <c r="AS47" s="646"/>
      <c r="AX47" s="141" t="str">
        <f t="shared" si="0"/>
        <v>-</v>
      </c>
      <c r="AY47" s="558">
        <f>IF(ROWS($AY$25:AY47)&gt;$BL$9,0,ROWS($AY$25:AY47))</f>
        <v>0</v>
      </c>
      <c r="AZ47" s="558"/>
      <c r="BA47" s="558"/>
      <c r="BB47" s="558"/>
      <c r="BC47" s="558"/>
      <c r="BD47" s="557">
        <f t="shared" si="18"/>
        <v>0</v>
      </c>
      <c r="BE47" s="558"/>
      <c r="BF47" s="558"/>
      <c r="BG47" s="558"/>
      <c r="BH47" s="558"/>
      <c r="BI47" s="558"/>
      <c r="BJ47" s="558"/>
      <c r="BK47" s="559">
        <f t="shared" si="1"/>
        <v>0</v>
      </c>
      <c r="BL47" s="558"/>
      <c r="BM47" s="558"/>
      <c r="BN47" s="558"/>
      <c r="BO47" s="558"/>
      <c r="BP47" s="558"/>
      <c r="BQ47" s="560">
        <f t="shared" si="2"/>
        <v>0</v>
      </c>
      <c r="BR47" s="556"/>
      <c r="BS47" s="556"/>
      <c r="BT47" s="556"/>
      <c r="BU47" s="556"/>
      <c r="BV47" s="556"/>
      <c r="BW47" s="560">
        <f t="shared" si="3"/>
        <v>0</v>
      </c>
      <c r="BX47" s="556"/>
      <c r="BY47" s="556"/>
      <c r="BZ47" s="556"/>
      <c r="CA47" s="556"/>
      <c r="CB47" s="556"/>
      <c r="CC47" s="555">
        <f t="shared" si="14"/>
        <v>0</v>
      </c>
      <c r="CD47" s="556"/>
      <c r="CE47" s="556"/>
      <c r="CF47" s="556"/>
      <c r="CG47" s="556"/>
      <c r="CH47" s="556"/>
      <c r="CI47" s="556"/>
      <c r="CK47" s="557">
        <f t="shared" si="19"/>
        <v>0</v>
      </c>
      <c r="CL47" s="558"/>
      <c r="CM47" s="558"/>
      <c r="CN47" s="558"/>
      <c r="CO47" s="558"/>
      <c r="CP47" s="558"/>
      <c r="CQ47" s="558"/>
      <c r="CR47" s="559">
        <f t="shared" si="4"/>
        <v>0</v>
      </c>
      <c r="CS47" s="558"/>
      <c r="CT47" s="558"/>
      <c r="CU47" s="558"/>
      <c r="CV47" s="558"/>
      <c r="CW47" s="558"/>
      <c r="CX47" s="560">
        <f t="shared" si="5"/>
        <v>0</v>
      </c>
      <c r="CY47" s="556"/>
      <c r="CZ47" s="556"/>
      <c r="DA47" s="556"/>
      <c r="DB47" s="556"/>
      <c r="DC47" s="556"/>
      <c r="DD47" s="560">
        <f t="shared" si="6"/>
        <v>0</v>
      </c>
      <c r="DE47" s="556"/>
      <c r="DF47" s="556"/>
      <c r="DG47" s="556"/>
      <c r="DH47" s="556"/>
      <c r="DI47" s="556"/>
      <c r="DJ47" s="555">
        <f t="shared" si="15"/>
        <v>0</v>
      </c>
      <c r="DK47" s="556"/>
      <c r="DL47" s="556"/>
      <c r="DM47" s="556"/>
      <c r="DN47" s="556"/>
      <c r="DO47" s="556"/>
      <c r="DP47" s="556"/>
      <c r="DT47" s="141" t="str">
        <f t="shared" si="7"/>
        <v>-</v>
      </c>
      <c r="DU47" s="558">
        <f>IF(ROWS($DU$25:DU47)&gt;$EH$9,0,ROWS($DU$25:DU47))</f>
        <v>0</v>
      </c>
      <c r="DV47" s="558"/>
      <c r="DW47" s="558"/>
      <c r="DX47" s="558"/>
      <c r="DY47" s="558"/>
      <c r="DZ47" s="557">
        <f t="shared" si="20"/>
        <v>0</v>
      </c>
      <c r="EA47" s="558"/>
      <c r="EB47" s="558"/>
      <c r="EC47" s="558"/>
      <c r="ED47" s="558"/>
      <c r="EE47" s="558"/>
      <c r="EF47" s="558"/>
      <c r="EG47" s="559">
        <f t="shared" si="8"/>
        <v>0</v>
      </c>
      <c r="EH47" s="558"/>
      <c r="EI47" s="558"/>
      <c r="EJ47" s="558"/>
      <c r="EK47" s="558"/>
      <c r="EL47" s="558"/>
      <c r="EM47" s="560">
        <f t="shared" si="9"/>
        <v>0</v>
      </c>
      <c r="EN47" s="556"/>
      <c r="EO47" s="556"/>
      <c r="EP47" s="556"/>
      <c r="EQ47" s="556"/>
      <c r="ER47" s="556"/>
      <c r="ES47" s="560">
        <f t="shared" si="10"/>
        <v>0</v>
      </c>
      <c r="ET47" s="556"/>
      <c r="EU47" s="556"/>
      <c r="EV47" s="556"/>
      <c r="EW47" s="556"/>
      <c r="EX47" s="556"/>
      <c r="EY47" s="555">
        <f t="shared" si="16"/>
        <v>0</v>
      </c>
      <c r="EZ47" s="556"/>
      <c r="FA47" s="556"/>
      <c r="FB47" s="556"/>
      <c r="FC47" s="556"/>
      <c r="FD47" s="556"/>
      <c r="FE47" s="556"/>
      <c r="FG47" s="557">
        <f t="shared" si="21"/>
        <v>0</v>
      </c>
      <c r="FH47" s="558"/>
      <c r="FI47" s="558"/>
      <c r="FJ47" s="558"/>
      <c r="FK47" s="558"/>
      <c r="FL47" s="558"/>
      <c r="FM47" s="558"/>
      <c r="FN47" s="559">
        <f t="shared" si="11"/>
        <v>0</v>
      </c>
      <c r="FO47" s="558"/>
      <c r="FP47" s="558"/>
      <c r="FQ47" s="558"/>
      <c r="FR47" s="558"/>
      <c r="FS47" s="558"/>
      <c r="FT47" s="560">
        <f t="shared" si="12"/>
        <v>0</v>
      </c>
      <c r="FU47" s="556"/>
      <c r="FV47" s="556"/>
      <c r="FW47" s="556"/>
      <c r="FX47" s="556"/>
      <c r="FY47" s="556"/>
      <c r="FZ47" s="560">
        <f t="shared" si="13"/>
        <v>0</v>
      </c>
      <c r="GA47" s="556"/>
      <c r="GB47" s="556"/>
      <c r="GC47" s="556"/>
      <c r="GD47" s="556"/>
      <c r="GE47" s="556"/>
      <c r="GF47" s="555">
        <f t="shared" si="17"/>
        <v>0</v>
      </c>
      <c r="GG47" s="556"/>
      <c r="GH47" s="556"/>
      <c r="GI47" s="556"/>
      <c r="GJ47" s="556"/>
      <c r="GK47" s="556"/>
      <c r="GL47" s="556"/>
      <c r="GV47" s="1"/>
      <c r="GW47" s="1"/>
      <c r="GX47" s="1"/>
      <c r="GY47" s="1"/>
      <c r="GZ47" s="1"/>
      <c r="HA47" s="1"/>
      <c r="HB47" s="1"/>
      <c r="HC47" s="1"/>
      <c r="HD47" s="1"/>
      <c r="HE47" s="1"/>
      <c r="HF47" s="1"/>
      <c r="HG47" s="1"/>
      <c r="HH47" s="1"/>
      <c r="HI47" s="1"/>
    </row>
    <row r="48" spans="1:217" ht="12.75" customHeight="1">
      <c r="A48" s="430" t="s">
        <v>271</v>
      </c>
      <c r="B48" s="430"/>
      <c r="C48" s="430"/>
      <c r="D48" s="430"/>
      <c r="E48" s="430"/>
      <c r="F48" s="430"/>
      <c r="G48" s="430"/>
      <c r="H48" s="430"/>
      <c r="I48" s="430"/>
      <c r="J48" s="430"/>
      <c r="K48" s="430"/>
      <c r="L48" s="430"/>
      <c r="M48" s="430"/>
      <c r="N48" s="430"/>
      <c r="O48" s="430"/>
      <c r="P48" s="430"/>
      <c r="Q48" s="430"/>
      <c r="R48" s="665">
        <f>SUM(R44:X47)</f>
        <v>0</v>
      </c>
      <c r="S48" s="665"/>
      <c r="T48" s="665"/>
      <c r="U48" s="665"/>
      <c r="V48" s="665"/>
      <c r="W48" s="665"/>
      <c r="X48" s="665"/>
      <c r="Y48" s="665">
        <f>SUM(Y44:AE47)</f>
        <v>0</v>
      </c>
      <c r="Z48" s="665"/>
      <c r="AA48" s="665"/>
      <c r="AB48" s="665"/>
      <c r="AC48" s="665"/>
      <c r="AD48" s="665"/>
      <c r="AE48" s="665"/>
      <c r="AF48" s="690"/>
      <c r="AG48" s="691"/>
      <c r="AH48" s="691"/>
      <c r="AI48" s="691"/>
      <c r="AJ48" s="691"/>
      <c r="AK48" s="691"/>
      <c r="AL48" s="692"/>
      <c r="AM48" s="658"/>
      <c r="AN48" s="658"/>
      <c r="AO48" s="658"/>
      <c r="AP48" s="658"/>
      <c r="AQ48" s="658"/>
      <c r="AR48" s="658"/>
      <c r="AS48" s="658"/>
      <c r="AX48" s="141" t="str">
        <f t="shared" si="0"/>
        <v>-</v>
      </c>
      <c r="AY48" s="558">
        <f>IF(ROWS($AY$25:AY48)&gt;$BL$9,0,ROWS($AY$25:AY48))</f>
        <v>0</v>
      </c>
      <c r="AZ48" s="558"/>
      <c r="BA48" s="558"/>
      <c r="BB48" s="558"/>
      <c r="BC48" s="558"/>
      <c r="BD48" s="557">
        <f t="shared" si="18"/>
        <v>0</v>
      </c>
      <c r="BE48" s="558"/>
      <c r="BF48" s="558"/>
      <c r="BG48" s="558"/>
      <c r="BH48" s="558"/>
      <c r="BI48" s="558"/>
      <c r="BJ48" s="558"/>
      <c r="BK48" s="559">
        <f t="shared" si="1"/>
        <v>0</v>
      </c>
      <c r="BL48" s="558"/>
      <c r="BM48" s="558"/>
      <c r="BN48" s="558"/>
      <c r="BO48" s="558"/>
      <c r="BP48" s="558"/>
      <c r="BQ48" s="560">
        <f t="shared" si="2"/>
        <v>0</v>
      </c>
      <c r="BR48" s="556"/>
      <c r="BS48" s="556"/>
      <c r="BT48" s="556"/>
      <c r="BU48" s="556"/>
      <c r="BV48" s="556"/>
      <c r="BW48" s="560">
        <f t="shared" si="3"/>
        <v>0</v>
      </c>
      <c r="BX48" s="556"/>
      <c r="BY48" s="556"/>
      <c r="BZ48" s="556"/>
      <c r="CA48" s="556"/>
      <c r="CB48" s="556"/>
      <c r="CC48" s="555">
        <f t="shared" si="14"/>
        <v>0</v>
      </c>
      <c r="CD48" s="556"/>
      <c r="CE48" s="556"/>
      <c r="CF48" s="556"/>
      <c r="CG48" s="556"/>
      <c r="CH48" s="556"/>
      <c r="CI48" s="556"/>
      <c r="CK48" s="557">
        <f t="shared" si="19"/>
        <v>0</v>
      </c>
      <c r="CL48" s="558"/>
      <c r="CM48" s="558"/>
      <c r="CN48" s="558"/>
      <c r="CO48" s="558"/>
      <c r="CP48" s="558"/>
      <c r="CQ48" s="558"/>
      <c r="CR48" s="559">
        <f t="shared" si="4"/>
        <v>0</v>
      </c>
      <c r="CS48" s="558"/>
      <c r="CT48" s="558"/>
      <c r="CU48" s="558"/>
      <c r="CV48" s="558"/>
      <c r="CW48" s="558"/>
      <c r="CX48" s="560">
        <f t="shared" si="5"/>
        <v>0</v>
      </c>
      <c r="CY48" s="556"/>
      <c r="CZ48" s="556"/>
      <c r="DA48" s="556"/>
      <c r="DB48" s="556"/>
      <c r="DC48" s="556"/>
      <c r="DD48" s="560">
        <f t="shared" si="6"/>
        <v>0</v>
      </c>
      <c r="DE48" s="556"/>
      <c r="DF48" s="556"/>
      <c r="DG48" s="556"/>
      <c r="DH48" s="556"/>
      <c r="DI48" s="556"/>
      <c r="DJ48" s="555">
        <f t="shared" si="15"/>
        <v>0</v>
      </c>
      <c r="DK48" s="556"/>
      <c r="DL48" s="556"/>
      <c r="DM48" s="556"/>
      <c r="DN48" s="556"/>
      <c r="DO48" s="556"/>
      <c r="DP48" s="556"/>
      <c r="DT48" s="141" t="str">
        <f t="shared" si="7"/>
        <v>-</v>
      </c>
      <c r="DU48" s="558">
        <f>IF(ROWS($DU$25:DU48)&gt;$EH$9,0,ROWS($DU$25:DU48))</f>
        <v>0</v>
      </c>
      <c r="DV48" s="558"/>
      <c r="DW48" s="558"/>
      <c r="DX48" s="558"/>
      <c r="DY48" s="558"/>
      <c r="DZ48" s="557">
        <f t="shared" si="20"/>
        <v>0</v>
      </c>
      <c r="EA48" s="558"/>
      <c r="EB48" s="558"/>
      <c r="EC48" s="558"/>
      <c r="ED48" s="558"/>
      <c r="EE48" s="558"/>
      <c r="EF48" s="558"/>
      <c r="EG48" s="559">
        <f t="shared" si="8"/>
        <v>0</v>
      </c>
      <c r="EH48" s="558"/>
      <c r="EI48" s="558"/>
      <c r="EJ48" s="558"/>
      <c r="EK48" s="558"/>
      <c r="EL48" s="558"/>
      <c r="EM48" s="560">
        <f t="shared" si="9"/>
        <v>0</v>
      </c>
      <c r="EN48" s="556"/>
      <c r="EO48" s="556"/>
      <c r="EP48" s="556"/>
      <c r="EQ48" s="556"/>
      <c r="ER48" s="556"/>
      <c r="ES48" s="560">
        <f t="shared" si="10"/>
        <v>0</v>
      </c>
      <c r="ET48" s="556"/>
      <c r="EU48" s="556"/>
      <c r="EV48" s="556"/>
      <c r="EW48" s="556"/>
      <c r="EX48" s="556"/>
      <c r="EY48" s="555">
        <f t="shared" si="16"/>
        <v>0</v>
      </c>
      <c r="EZ48" s="556"/>
      <c r="FA48" s="556"/>
      <c r="FB48" s="556"/>
      <c r="FC48" s="556"/>
      <c r="FD48" s="556"/>
      <c r="FE48" s="556"/>
      <c r="FG48" s="557">
        <f t="shared" si="21"/>
        <v>0</v>
      </c>
      <c r="FH48" s="558"/>
      <c r="FI48" s="558"/>
      <c r="FJ48" s="558"/>
      <c r="FK48" s="558"/>
      <c r="FL48" s="558"/>
      <c r="FM48" s="558"/>
      <c r="FN48" s="559">
        <f t="shared" si="11"/>
        <v>0</v>
      </c>
      <c r="FO48" s="558"/>
      <c r="FP48" s="558"/>
      <c r="FQ48" s="558"/>
      <c r="FR48" s="558"/>
      <c r="FS48" s="558"/>
      <c r="FT48" s="560">
        <f t="shared" si="12"/>
        <v>0</v>
      </c>
      <c r="FU48" s="556"/>
      <c r="FV48" s="556"/>
      <c r="FW48" s="556"/>
      <c r="FX48" s="556"/>
      <c r="FY48" s="556"/>
      <c r="FZ48" s="560">
        <f t="shared" si="13"/>
        <v>0</v>
      </c>
      <c r="GA48" s="556"/>
      <c r="GB48" s="556"/>
      <c r="GC48" s="556"/>
      <c r="GD48" s="556"/>
      <c r="GE48" s="556"/>
      <c r="GF48" s="555">
        <f t="shared" si="17"/>
        <v>0</v>
      </c>
      <c r="GG48" s="556"/>
      <c r="GH48" s="556"/>
      <c r="GI48" s="556"/>
      <c r="GJ48" s="556"/>
      <c r="GK48" s="556"/>
      <c r="GL48" s="556"/>
      <c r="GV48" s="1"/>
      <c r="GW48" s="1"/>
      <c r="GX48" s="1"/>
      <c r="GY48" s="1"/>
      <c r="GZ48" s="1"/>
      <c r="HA48" s="1"/>
      <c r="HB48" s="1"/>
      <c r="HC48" s="1"/>
      <c r="HD48" s="1"/>
      <c r="HE48" s="1"/>
      <c r="HF48" s="1"/>
      <c r="HG48" s="1"/>
      <c r="HH48" s="1"/>
      <c r="HI48" s="1"/>
    </row>
    <row r="49" spans="1:217" ht="12.75">
      <c r="A49" s="430"/>
      <c r="B49" s="430"/>
      <c r="C49" s="430"/>
      <c r="D49" s="430"/>
      <c r="E49" s="430"/>
      <c r="F49" s="430"/>
      <c r="G49" s="430"/>
      <c r="H49" s="430"/>
      <c r="I49" s="430"/>
      <c r="J49" s="430"/>
      <c r="K49" s="430"/>
      <c r="L49" s="430"/>
      <c r="M49" s="430"/>
      <c r="N49" s="430"/>
      <c r="O49" s="430"/>
      <c r="P49" s="430"/>
      <c r="Q49" s="430"/>
      <c r="R49" s="665"/>
      <c r="S49" s="665"/>
      <c r="T49" s="665"/>
      <c r="U49" s="665"/>
      <c r="V49" s="665"/>
      <c r="W49" s="665"/>
      <c r="X49" s="665"/>
      <c r="Y49" s="665"/>
      <c r="Z49" s="665"/>
      <c r="AA49" s="665"/>
      <c r="AB49" s="665"/>
      <c r="AC49" s="665"/>
      <c r="AD49" s="665"/>
      <c r="AE49" s="665"/>
      <c r="AF49" s="690"/>
      <c r="AG49" s="691"/>
      <c r="AH49" s="691"/>
      <c r="AI49" s="691"/>
      <c r="AJ49" s="691"/>
      <c r="AK49" s="691"/>
      <c r="AL49" s="692"/>
      <c r="AM49" s="658"/>
      <c r="AN49" s="658"/>
      <c r="AO49" s="658"/>
      <c r="AP49" s="658"/>
      <c r="AQ49" s="658"/>
      <c r="AR49" s="658"/>
      <c r="AS49" s="658"/>
      <c r="AX49" s="141" t="str">
        <f t="shared" si="0"/>
        <v>-</v>
      </c>
      <c r="AY49" s="558">
        <f>IF(ROWS($AY$25:AY49)&gt;$BL$9,0,ROWS($AY$25:AY49))</f>
        <v>0</v>
      </c>
      <c r="AZ49" s="558"/>
      <c r="BA49" s="558"/>
      <c r="BB49" s="558"/>
      <c r="BC49" s="558"/>
      <c r="BD49" s="557">
        <f t="shared" si="18"/>
        <v>0</v>
      </c>
      <c r="BE49" s="558"/>
      <c r="BF49" s="558"/>
      <c r="BG49" s="558"/>
      <c r="BH49" s="558"/>
      <c r="BI49" s="558"/>
      <c r="BJ49" s="558"/>
      <c r="BK49" s="559">
        <f t="shared" si="1"/>
        <v>0</v>
      </c>
      <c r="BL49" s="558"/>
      <c r="BM49" s="558"/>
      <c r="BN49" s="558"/>
      <c r="BO49" s="558"/>
      <c r="BP49" s="558"/>
      <c r="BQ49" s="560">
        <f t="shared" si="2"/>
        <v>0</v>
      </c>
      <c r="BR49" s="556"/>
      <c r="BS49" s="556"/>
      <c r="BT49" s="556"/>
      <c r="BU49" s="556"/>
      <c r="BV49" s="556"/>
      <c r="BW49" s="560">
        <f t="shared" si="3"/>
        <v>0</v>
      </c>
      <c r="BX49" s="556"/>
      <c r="BY49" s="556"/>
      <c r="BZ49" s="556"/>
      <c r="CA49" s="556"/>
      <c r="CB49" s="556"/>
      <c r="CC49" s="555">
        <f t="shared" si="14"/>
        <v>0</v>
      </c>
      <c r="CD49" s="556"/>
      <c r="CE49" s="556"/>
      <c r="CF49" s="556"/>
      <c r="CG49" s="556"/>
      <c r="CH49" s="556"/>
      <c r="CI49" s="556"/>
      <c r="CK49" s="557">
        <f t="shared" si="19"/>
        <v>0</v>
      </c>
      <c r="CL49" s="558"/>
      <c r="CM49" s="558"/>
      <c r="CN49" s="558"/>
      <c r="CO49" s="558"/>
      <c r="CP49" s="558"/>
      <c r="CQ49" s="558"/>
      <c r="CR49" s="559">
        <f t="shared" si="4"/>
        <v>0</v>
      </c>
      <c r="CS49" s="558"/>
      <c r="CT49" s="558"/>
      <c r="CU49" s="558"/>
      <c r="CV49" s="558"/>
      <c r="CW49" s="558"/>
      <c r="CX49" s="560">
        <f t="shared" si="5"/>
        <v>0</v>
      </c>
      <c r="CY49" s="556"/>
      <c r="CZ49" s="556"/>
      <c r="DA49" s="556"/>
      <c r="DB49" s="556"/>
      <c r="DC49" s="556"/>
      <c r="DD49" s="560">
        <f t="shared" si="6"/>
        <v>0</v>
      </c>
      <c r="DE49" s="556"/>
      <c r="DF49" s="556"/>
      <c r="DG49" s="556"/>
      <c r="DH49" s="556"/>
      <c r="DI49" s="556"/>
      <c r="DJ49" s="555">
        <f t="shared" si="15"/>
        <v>0</v>
      </c>
      <c r="DK49" s="556"/>
      <c r="DL49" s="556"/>
      <c r="DM49" s="556"/>
      <c r="DN49" s="556"/>
      <c r="DO49" s="556"/>
      <c r="DP49" s="556"/>
      <c r="DT49" s="141" t="str">
        <f t="shared" si="7"/>
        <v>-</v>
      </c>
      <c r="DU49" s="558">
        <f>IF(ROWS($DU$25:DU49)&gt;$EH$9,0,ROWS($DU$25:DU49))</f>
        <v>0</v>
      </c>
      <c r="DV49" s="558"/>
      <c r="DW49" s="558"/>
      <c r="DX49" s="558"/>
      <c r="DY49" s="558"/>
      <c r="DZ49" s="557">
        <f t="shared" si="20"/>
        <v>0</v>
      </c>
      <c r="EA49" s="558"/>
      <c r="EB49" s="558"/>
      <c r="EC49" s="558"/>
      <c r="ED49" s="558"/>
      <c r="EE49" s="558"/>
      <c r="EF49" s="558"/>
      <c r="EG49" s="559">
        <f t="shared" si="8"/>
        <v>0</v>
      </c>
      <c r="EH49" s="558"/>
      <c r="EI49" s="558"/>
      <c r="EJ49" s="558"/>
      <c r="EK49" s="558"/>
      <c r="EL49" s="558"/>
      <c r="EM49" s="560">
        <f t="shared" si="9"/>
        <v>0</v>
      </c>
      <c r="EN49" s="556"/>
      <c r="EO49" s="556"/>
      <c r="EP49" s="556"/>
      <c r="EQ49" s="556"/>
      <c r="ER49" s="556"/>
      <c r="ES49" s="560">
        <f t="shared" si="10"/>
        <v>0</v>
      </c>
      <c r="ET49" s="556"/>
      <c r="EU49" s="556"/>
      <c r="EV49" s="556"/>
      <c r="EW49" s="556"/>
      <c r="EX49" s="556"/>
      <c r="EY49" s="555">
        <f t="shared" si="16"/>
        <v>0</v>
      </c>
      <c r="EZ49" s="556"/>
      <c r="FA49" s="556"/>
      <c r="FB49" s="556"/>
      <c r="FC49" s="556"/>
      <c r="FD49" s="556"/>
      <c r="FE49" s="556"/>
      <c r="FG49" s="557">
        <f t="shared" si="21"/>
        <v>0</v>
      </c>
      <c r="FH49" s="558"/>
      <c r="FI49" s="558"/>
      <c r="FJ49" s="558"/>
      <c r="FK49" s="558"/>
      <c r="FL49" s="558"/>
      <c r="FM49" s="558"/>
      <c r="FN49" s="559">
        <f t="shared" si="11"/>
        <v>0</v>
      </c>
      <c r="FO49" s="558"/>
      <c r="FP49" s="558"/>
      <c r="FQ49" s="558"/>
      <c r="FR49" s="558"/>
      <c r="FS49" s="558"/>
      <c r="FT49" s="560">
        <f t="shared" si="12"/>
        <v>0</v>
      </c>
      <c r="FU49" s="556"/>
      <c r="FV49" s="556"/>
      <c r="FW49" s="556"/>
      <c r="FX49" s="556"/>
      <c r="FY49" s="556"/>
      <c r="FZ49" s="560">
        <f t="shared" si="13"/>
        <v>0</v>
      </c>
      <c r="GA49" s="556"/>
      <c r="GB49" s="556"/>
      <c r="GC49" s="556"/>
      <c r="GD49" s="556"/>
      <c r="GE49" s="556"/>
      <c r="GF49" s="555">
        <f t="shared" si="17"/>
        <v>0</v>
      </c>
      <c r="GG49" s="556"/>
      <c r="GH49" s="556"/>
      <c r="GI49" s="556"/>
      <c r="GJ49" s="556"/>
      <c r="GK49" s="556"/>
      <c r="GL49" s="556"/>
      <c r="GV49" s="1"/>
      <c r="GW49" s="1"/>
      <c r="GX49" s="1"/>
      <c r="GY49" s="1"/>
      <c r="GZ49" s="1"/>
      <c r="HA49" s="1"/>
      <c r="HB49" s="1"/>
      <c r="HC49" s="1"/>
      <c r="HD49" s="1"/>
      <c r="HE49" s="1"/>
      <c r="HF49" s="1"/>
      <c r="HG49" s="1"/>
      <c r="HH49" s="1"/>
      <c r="HI49" s="1"/>
    </row>
    <row r="50" spans="1:217" ht="12.75" customHeight="1">
      <c r="A50" s="430" t="s">
        <v>272</v>
      </c>
      <c r="B50" s="430"/>
      <c r="C50" s="430"/>
      <c r="D50" s="430"/>
      <c r="E50" s="430"/>
      <c r="F50" s="430"/>
      <c r="G50" s="430"/>
      <c r="H50" s="430"/>
      <c r="I50" s="430"/>
      <c r="J50" s="430"/>
      <c r="K50" s="430"/>
      <c r="L50" s="430"/>
      <c r="M50" s="430"/>
      <c r="N50" s="430"/>
      <c r="O50" s="430"/>
      <c r="P50" s="430"/>
      <c r="Q50" s="430"/>
      <c r="R50" s="623">
        <f>SUM(BT13:CA16)</f>
        <v>0</v>
      </c>
      <c r="S50" s="624"/>
      <c r="T50" s="624"/>
      <c r="U50" s="624"/>
      <c r="V50" s="624"/>
      <c r="W50" s="624"/>
      <c r="X50" s="625"/>
      <c r="Y50" s="623">
        <f>SUM(EP13:EW16)</f>
        <v>0</v>
      </c>
      <c r="Z50" s="624"/>
      <c r="AA50" s="624"/>
      <c r="AB50" s="624"/>
      <c r="AC50" s="624"/>
      <c r="AD50" s="624"/>
      <c r="AE50" s="625"/>
      <c r="AF50" s="690"/>
      <c r="AG50" s="691"/>
      <c r="AH50" s="691"/>
      <c r="AI50" s="691"/>
      <c r="AJ50" s="691"/>
      <c r="AK50" s="691"/>
      <c r="AL50" s="692"/>
      <c r="AM50" s="672"/>
      <c r="AN50" s="658"/>
      <c r="AO50" s="658"/>
      <c r="AP50" s="658"/>
      <c r="AQ50" s="658"/>
      <c r="AR50" s="658"/>
      <c r="AS50" s="658"/>
      <c r="AX50" s="141" t="str">
        <f t="shared" si="0"/>
        <v>-</v>
      </c>
      <c r="AY50" s="558">
        <f>IF(ROWS($AY$25:AY50)&gt;$BL$9,0,ROWS($AY$25:AY50))</f>
        <v>0</v>
      </c>
      <c r="AZ50" s="558"/>
      <c r="BA50" s="558"/>
      <c r="BB50" s="558"/>
      <c r="BC50" s="558"/>
      <c r="BD50" s="557">
        <f t="shared" si="18"/>
        <v>0</v>
      </c>
      <c r="BE50" s="558"/>
      <c r="BF50" s="558"/>
      <c r="BG50" s="558"/>
      <c r="BH50" s="558"/>
      <c r="BI50" s="558"/>
      <c r="BJ50" s="558"/>
      <c r="BK50" s="559">
        <f t="shared" si="1"/>
        <v>0</v>
      </c>
      <c r="BL50" s="558"/>
      <c r="BM50" s="558"/>
      <c r="BN50" s="558"/>
      <c r="BO50" s="558"/>
      <c r="BP50" s="558"/>
      <c r="BQ50" s="560">
        <f t="shared" si="2"/>
        <v>0</v>
      </c>
      <c r="BR50" s="556"/>
      <c r="BS50" s="556"/>
      <c r="BT50" s="556"/>
      <c r="BU50" s="556"/>
      <c r="BV50" s="556"/>
      <c r="BW50" s="560">
        <f t="shared" si="3"/>
        <v>0</v>
      </c>
      <c r="BX50" s="556"/>
      <c r="BY50" s="556"/>
      <c r="BZ50" s="556"/>
      <c r="CA50" s="556"/>
      <c r="CB50" s="556"/>
      <c r="CC50" s="555">
        <f t="shared" si="14"/>
        <v>0</v>
      </c>
      <c r="CD50" s="556"/>
      <c r="CE50" s="556"/>
      <c r="CF50" s="556"/>
      <c r="CG50" s="556"/>
      <c r="CH50" s="556"/>
      <c r="CI50" s="556"/>
      <c r="CK50" s="557">
        <f t="shared" si="19"/>
        <v>0</v>
      </c>
      <c r="CL50" s="558"/>
      <c r="CM50" s="558"/>
      <c r="CN50" s="558"/>
      <c r="CO50" s="558"/>
      <c r="CP50" s="558"/>
      <c r="CQ50" s="558"/>
      <c r="CR50" s="559">
        <f t="shared" si="4"/>
        <v>0</v>
      </c>
      <c r="CS50" s="558"/>
      <c r="CT50" s="558"/>
      <c r="CU50" s="558"/>
      <c r="CV50" s="558"/>
      <c r="CW50" s="558"/>
      <c r="CX50" s="560">
        <f t="shared" si="5"/>
        <v>0</v>
      </c>
      <c r="CY50" s="556"/>
      <c r="CZ50" s="556"/>
      <c r="DA50" s="556"/>
      <c r="DB50" s="556"/>
      <c r="DC50" s="556"/>
      <c r="DD50" s="560">
        <f t="shared" si="6"/>
        <v>0</v>
      </c>
      <c r="DE50" s="556"/>
      <c r="DF50" s="556"/>
      <c r="DG50" s="556"/>
      <c r="DH50" s="556"/>
      <c r="DI50" s="556"/>
      <c r="DJ50" s="555">
        <f t="shared" si="15"/>
        <v>0</v>
      </c>
      <c r="DK50" s="556"/>
      <c r="DL50" s="556"/>
      <c r="DM50" s="556"/>
      <c r="DN50" s="556"/>
      <c r="DO50" s="556"/>
      <c r="DP50" s="556"/>
      <c r="DT50" s="141" t="str">
        <f t="shared" si="7"/>
        <v>-</v>
      </c>
      <c r="DU50" s="558">
        <f>IF(ROWS($DU$25:DU50)&gt;$EH$9,0,ROWS($DU$25:DU50))</f>
        <v>0</v>
      </c>
      <c r="DV50" s="558"/>
      <c r="DW50" s="558"/>
      <c r="DX50" s="558"/>
      <c r="DY50" s="558"/>
      <c r="DZ50" s="557">
        <f t="shared" si="20"/>
        <v>0</v>
      </c>
      <c r="EA50" s="558"/>
      <c r="EB50" s="558"/>
      <c r="EC50" s="558"/>
      <c r="ED50" s="558"/>
      <c r="EE50" s="558"/>
      <c r="EF50" s="558"/>
      <c r="EG50" s="559">
        <f t="shared" si="8"/>
        <v>0</v>
      </c>
      <c r="EH50" s="558"/>
      <c r="EI50" s="558"/>
      <c r="EJ50" s="558"/>
      <c r="EK50" s="558"/>
      <c r="EL50" s="558"/>
      <c r="EM50" s="560">
        <f t="shared" si="9"/>
        <v>0</v>
      </c>
      <c r="EN50" s="556"/>
      <c r="EO50" s="556"/>
      <c r="EP50" s="556"/>
      <c r="EQ50" s="556"/>
      <c r="ER50" s="556"/>
      <c r="ES50" s="560">
        <f t="shared" si="10"/>
        <v>0</v>
      </c>
      <c r="ET50" s="556"/>
      <c r="EU50" s="556"/>
      <c r="EV50" s="556"/>
      <c r="EW50" s="556"/>
      <c r="EX50" s="556"/>
      <c r="EY50" s="555">
        <f t="shared" si="16"/>
        <v>0</v>
      </c>
      <c r="EZ50" s="556"/>
      <c r="FA50" s="556"/>
      <c r="FB50" s="556"/>
      <c r="FC50" s="556"/>
      <c r="FD50" s="556"/>
      <c r="FE50" s="556"/>
      <c r="FG50" s="557">
        <f t="shared" si="21"/>
        <v>0</v>
      </c>
      <c r="FH50" s="558"/>
      <c r="FI50" s="558"/>
      <c r="FJ50" s="558"/>
      <c r="FK50" s="558"/>
      <c r="FL50" s="558"/>
      <c r="FM50" s="558"/>
      <c r="FN50" s="559">
        <f t="shared" si="11"/>
        <v>0</v>
      </c>
      <c r="FO50" s="558"/>
      <c r="FP50" s="558"/>
      <c r="FQ50" s="558"/>
      <c r="FR50" s="558"/>
      <c r="FS50" s="558"/>
      <c r="FT50" s="560">
        <f t="shared" si="12"/>
        <v>0</v>
      </c>
      <c r="FU50" s="556"/>
      <c r="FV50" s="556"/>
      <c r="FW50" s="556"/>
      <c r="FX50" s="556"/>
      <c r="FY50" s="556"/>
      <c r="FZ50" s="560">
        <f t="shared" si="13"/>
        <v>0</v>
      </c>
      <c r="GA50" s="556"/>
      <c r="GB50" s="556"/>
      <c r="GC50" s="556"/>
      <c r="GD50" s="556"/>
      <c r="GE50" s="556"/>
      <c r="GF50" s="555">
        <f t="shared" si="17"/>
        <v>0</v>
      </c>
      <c r="GG50" s="556"/>
      <c r="GH50" s="556"/>
      <c r="GI50" s="556"/>
      <c r="GJ50" s="556"/>
      <c r="GK50" s="556"/>
      <c r="GL50" s="556"/>
      <c r="GV50" s="1"/>
      <c r="GW50" s="1"/>
      <c r="GX50" s="1"/>
      <c r="GY50" s="1"/>
      <c r="GZ50" s="1"/>
      <c r="HA50" s="1"/>
      <c r="HB50" s="1"/>
      <c r="HC50" s="1"/>
      <c r="HD50" s="1"/>
      <c r="HE50" s="1"/>
      <c r="HF50" s="1"/>
      <c r="HG50" s="1"/>
      <c r="HH50" s="1"/>
      <c r="HI50" s="1"/>
    </row>
    <row r="51" spans="1:217" ht="12.75">
      <c r="A51" s="430"/>
      <c r="B51" s="430"/>
      <c r="C51" s="430"/>
      <c r="D51" s="430"/>
      <c r="E51" s="430"/>
      <c r="F51" s="430"/>
      <c r="G51" s="430"/>
      <c r="H51" s="430"/>
      <c r="I51" s="430"/>
      <c r="J51" s="430"/>
      <c r="K51" s="430"/>
      <c r="L51" s="430"/>
      <c r="M51" s="430"/>
      <c r="N51" s="430"/>
      <c r="O51" s="430"/>
      <c r="P51" s="430"/>
      <c r="Q51" s="430"/>
      <c r="R51" s="626">
        <f>IF(R48&gt;0,R50,0)</f>
        <v>0</v>
      </c>
      <c r="S51" s="627"/>
      <c r="T51" s="627"/>
      <c r="U51" s="627"/>
      <c r="V51" s="627"/>
      <c r="W51" s="627"/>
      <c r="X51" s="628"/>
      <c r="Y51" s="626">
        <f>IF(Y48&gt;0,Y50,0)</f>
        <v>0</v>
      </c>
      <c r="Z51" s="627"/>
      <c r="AA51" s="627"/>
      <c r="AB51" s="627"/>
      <c r="AC51" s="627"/>
      <c r="AD51" s="627"/>
      <c r="AE51" s="628"/>
      <c r="AF51" s="693"/>
      <c r="AG51" s="694"/>
      <c r="AH51" s="694"/>
      <c r="AI51" s="694"/>
      <c r="AJ51" s="694"/>
      <c r="AK51" s="694"/>
      <c r="AL51" s="695"/>
      <c r="AM51" s="658"/>
      <c r="AN51" s="658"/>
      <c r="AO51" s="658"/>
      <c r="AP51" s="658"/>
      <c r="AQ51" s="658"/>
      <c r="AR51" s="658"/>
      <c r="AS51" s="658"/>
      <c r="AX51" s="141" t="str">
        <f t="shared" si="0"/>
        <v>-</v>
      </c>
      <c r="AY51" s="558">
        <f>IF(ROWS($AY$25:AY51)&gt;$BL$9,0,ROWS($AY$25:AY51))</f>
        <v>0</v>
      </c>
      <c r="AZ51" s="558"/>
      <c r="BA51" s="558"/>
      <c r="BB51" s="558"/>
      <c r="BC51" s="558"/>
      <c r="BD51" s="557">
        <f t="shared" si="18"/>
        <v>0</v>
      </c>
      <c r="BE51" s="558"/>
      <c r="BF51" s="558"/>
      <c r="BG51" s="558"/>
      <c r="BH51" s="558"/>
      <c r="BI51" s="558"/>
      <c r="BJ51" s="558"/>
      <c r="BK51" s="559">
        <f t="shared" si="1"/>
        <v>0</v>
      </c>
      <c r="BL51" s="558"/>
      <c r="BM51" s="558"/>
      <c r="BN51" s="558"/>
      <c r="BO51" s="558"/>
      <c r="BP51" s="558"/>
      <c r="BQ51" s="560">
        <f t="shared" si="2"/>
        <v>0</v>
      </c>
      <c r="BR51" s="556"/>
      <c r="BS51" s="556"/>
      <c r="BT51" s="556"/>
      <c r="BU51" s="556"/>
      <c r="BV51" s="556"/>
      <c r="BW51" s="560">
        <f t="shared" si="3"/>
        <v>0</v>
      </c>
      <c r="BX51" s="556"/>
      <c r="BY51" s="556"/>
      <c r="BZ51" s="556"/>
      <c r="CA51" s="556"/>
      <c r="CB51" s="556"/>
      <c r="CC51" s="555">
        <f t="shared" si="14"/>
        <v>0</v>
      </c>
      <c r="CD51" s="556"/>
      <c r="CE51" s="556"/>
      <c r="CF51" s="556"/>
      <c r="CG51" s="556"/>
      <c r="CH51" s="556"/>
      <c r="CI51" s="556"/>
      <c r="CK51" s="557">
        <f t="shared" si="19"/>
        <v>0</v>
      </c>
      <c r="CL51" s="558"/>
      <c r="CM51" s="558"/>
      <c r="CN51" s="558"/>
      <c r="CO51" s="558"/>
      <c r="CP51" s="558"/>
      <c r="CQ51" s="558"/>
      <c r="CR51" s="559">
        <f t="shared" si="4"/>
        <v>0</v>
      </c>
      <c r="CS51" s="558"/>
      <c r="CT51" s="558"/>
      <c r="CU51" s="558"/>
      <c r="CV51" s="558"/>
      <c r="CW51" s="558"/>
      <c r="CX51" s="560">
        <f t="shared" si="5"/>
        <v>0</v>
      </c>
      <c r="CY51" s="556"/>
      <c r="CZ51" s="556"/>
      <c r="DA51" s="556"/>
      <c r="DB51" s="556"/>
      <c r="DC51" s="556"/>
      <c r="DD51" s="560">
        <f t="shared" si="6"/>
        <v>0</v>
      </c>
      <c r="DE51" s="556"/>
      <c r="DF51" s="556"/>
      <c r="DG51" s="556"/>
      <c r="DH51" s="556"/>
      <c r="DI51" s="556"/>
      <c r="DJ51" s="555">
        <f t="shared" si="15"/>
        <v>0</v>
      </c>
      <c r="DK51" s="556"/>
      <c r="DL51" s="556"/>
      <c r="DM51" s="556"/>
      <c r="DN51" s="556"/>
      <c r="DO51" s="556"/>
      <c r="DP51" s="556"/>
      <c r="DT51" s="141" t="str">
        <f t="shared" si="7"/>
        <v>-</v>
      </c>
      <c r="DU51" s="558">
        <f>IF(ROWS($DU$25:DU51)&gt;$EH$9,0,ROWS($DU$25:DU51))</f>
        <v>0</v>
      </c>
      <c r="DV51" s="558"/>
      <c r="DW51" s="558"/>
      <c r="DX51" s="558"/>
      <c r="DY51" s="558"/>
      <c r="DZ51" s="557">
        <f t="shared" si="20"/>
        <v>0</v>
      </c>
      <c r="EA51" s="558"/>
      <c r="EB51" s="558"/>
      <c r="EC51" s="558"/>
      <c r="ED51" s="558"/>
      <c r="EE51" s="558"/>
      <c r="EF51" s="558"/>
      <c r="EG51" s="559">
        <f t="shared" si="8"/>
        <v>0</v>
      </c>
      <c r="EH51" s="558"/>
      <c r="EI51" s="558"/>
      <c r="EJ51" s="558"/>
      <c r="EK51" s="558"/>
      <c r="EL51" s="558"/>
      <c r="EM51" s="560">
        <f t="shared" si="9"/>
        <v>0</v>
      </c>
      <c r="EN51" s="556"/>
      <c r="EO51" s="556"/>
      <c r="EP51" s="556"/>
      <c r="EQ51" s="556"/>
      <c r="ER51" s="556"/>
      <c r="ES51" s="560">
        <f t="shared" si="10"/>
        <v>0</v>
      </c>
      <c r="ET51" s="556"/>
      <c r="EU51" s="556"/>
      <c r="EV51" s="556"/>
      <c r="EW51" s="556"/>
      <c r="EX51" s="556"/>
      <c r="EY51" s="555">
        <f t="shared" si="16"/>
        <v>0</v>
      </c>
      <c r="EZ51" s="556"/>
      <c r="FA51" s="556"/>
      <c r="FB51" s="556"/>
      <c r="FC51" s="556"/>
      <c r="FD51" s="556"/>
      <c r="FE51" s="556"/>
      <c r="FG51" s="557">
        <f t="shared" si="21"/>
        <v>0</v>
      </c>
      <c r="FH51" s="558"/>
      <c r="FI51" s="558"/>
      <c r="FJ51" s="558"/>
      <c r="FK51" s="558"/>
      <c r="FL51" s="558"/>
      <c r="FM51" s="558"/>
      <c r="FN51" s="559">
        <f t="shared" si="11"/>
        <v>0</v>
      </c>
      <c r="FO51" s="558"/>
      <c r="FP51" s="558"/>
      <c r="FQ51" s="558"/>
      <c r="FR51" s="558"/>
      <c r="FS51" s="558"/>
      <c r="FT51" s="560">
        <f t="shared" si="12"/>
        <v>0</v>
      </c>
      <c r="FU51" s="556"/>
      <c r="FV51" s="556"/>
      <c r="FW51" s="556"/>
      <c r="FX51" s="556"/>
      <c r="FY51" s="556"/>
      <c r="FZ51" s="560">
        <f t="shared" si="13"/>
        <v>0</v>
      </c>
      <c r="GA51" s="556"/>
      <c r="GB51" s="556"/>
      <c r="GC51" s="556"/>
      <c r="GD51" s="556"/>
      <c r="GE51" s="556"/>
      <c r="GF51" s="555">
        <f t="shared" si="17"/>
        <v>0</v>
      </c>
      <c r="GG51" s="556"/>
      <c r="GH51" s="556"/>
      <c r="GI51" s="556"/>
      <c r="GJ51" s="556"/>
      <c r="GK51" s="556"/>
      <c r="GL51" s="556"/>
      <c r="GV51" s="1"/>
      <c r="GW51" s="1"/>
      <c r="GX51" s="1"/>
      <c r="GY51" s="1"/>
      <c r="GZ51" s="1"/>
      <c r="HA51" s="1"/>
      <c r="HB51" s="1"/>
      <c r="HC51" s="1"/>
      <c r="HD51" s="1"/>
      <c r="HE51" s="1"/>
      <c r="HF51" s="1"/>
      <c r="HG51" s="1"/>
      <c r="HH51" s="1"/>
      <c r="HI51" s="1"/>
    </row>
    <row r="52" spans="1:217" ht="15.75" customHeight="1">
      <c r="A52" s="710" t="s">
        <v>62</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711"/>
      <c r="AP52" s="711"/>
      <c r="AQ52" s="711"/>
      <c r="AR52" s="711"/>
      <c r="AS52" s="712"/>
      <c r="AX52" s="141" t="str">
        <f t="shared" si="0"/>
        <v>-</v>
      </c>
      <c r="AY52" s="558">
        <f>IF(ROWS($AY$25:AY52)&gt;$BL$9,0,ROWS($AY$25:AY52))</f>
        <v>0</v>
      </c>
      <c r="AZ52" s="558"/>
      <c r="BA52" s="558"/>
      <c r="BB52" s="558"/>
      <c r="BC52" s="558"/>
      <c r="BD52" s="557">
        <f t="shared" si="18"/>
        <v>0</v>
      </c>
      <c r="BE52" s="558"/>
      <c r="BF52" s="558"/>
      <c r="BG52" s="558"/>
      <c r="BH52" s="558"/>
      <c r="BI52" s="558"/>
      <c r="BJ52" s="558"/>
      <c r="BK52" s="559">
        <f t="shared" si="1"/>
        <v>0</v>
      </c>
      <c r="BL52" s="558"/>
      <c r="BM52" s="558"/>
      <c r="BN52" s="558"/>
      <c r="BO52" s="558"/>
      <c r="BP52" s="558"/>
      <c r="BQ52" s="560">
        <f t="shared" si="2"/>
        <v>0</v>
      </c>
      <c r="BR52" s="556"/>
      <c r="BS52" s="556"/>
      <c r="BT52" s="556"/>
      <c r="BU52" s="556"/>
      <c r="BV52" s="556"/>
      <c r="BW52" s="560">
        <f t="shared" si="3"/>
        <v>0</v>
      </c>
      <c r="BX52" s="556"/>
      <c r="BY52" s="556"/>
      <c r="BZ52" s="556"/>
      <c r="CA52" s="556"/>
      <c r="CB52" s="556"/>
      <c r="CC52" s="555">
        <f t="shared" si="14"/>
        <v>0</v>
      </c>
      <c r="CD52" s="556"/>
      <c r="CE52" s="556"/>
      <c r="CF52" s="556"/>
      <c r="CG52" s="556"/>
      <c r="CH52" s="556"/>
      <c r="CI52" s="556"/>
      <c r="CK52" s="557">
        <f t="shared" si="19"/>
        <v>0</v>
      </c>
      <c r="CL52" s="558"/>
      <c r="CM52" s="558"/>
      <c r="CN52" s="558"/>
      <c r="CO52" s="558"/>
      <c r="CP52" s="558"/>
      <c r="CQ52" s="558"/>
      <c r="CR52" s="559">
        <f t="shared" si="4"/>
        <v>0</v>
      </c>
      <c r="CS52" s="558"/>
      <c r="CT52" s="558"/>
      <c r="CU52" s="558"/>
      <c r="CV52" s="558"/>
      <c r="CW52" s="558"/>
      <c r="CX52" s="560">
        <f t="shared" si="5"/>
        <v>0</v>
      </c>
      <c r="CY52" s="556"/>
      <c r="CZ52" s="556"/>
      <c r="DA52" s="556"/>
      <c r="DB52" s="556"/>
      <c r="DC52" s="556"/>
      <c r="DD52" s="560">
        <f t="shared" si="6"/>
        <v>0</v>
      </c>
      <c r="DE52" s="556"/>
      <c r="DF52" s="556"/>
      <c r="DG52" s="556"/>
      <c r="DH52" s="556"/>
      <c r="DI52" s="556"/>
      <c r="DJ52" s="555">
        <f t="shared" si="15"/>
        <v>0</v>
      </c>
      <c r="DK52" s="556"/>
      <c r="DL52" s="556"/>
      <c r="DM52" s="556"/>
      <c r="DN52" s="556"/>
      <c r="DO52" s="556"/>
      <c r="DP52" s="556"/>
      <c r="DT52" s="141" t="str">
        <f t="shared" si="7"/>
        <v>-</v>
      </c>
      <c r="DU52" s="558">
        <f>IF(ROWS($DU$25:DU52)&gt;$EH$9,0,ROWS($DU$25:DU52))</f>
        <v>0</v>
      </c>
      <c r="DV52" s="558"/>
      <c r="DW52" s="558"/>
      <c r="DX52" s="558"/>
      <c r="DY52" s="558"/>
      <c r="DZ52" s="557">
        <f t="shared" si="20"/>
        <v>0</v>
      </c>
      <c r="EA52" s="558"/>
      <c r="EB52" s="558"/>
      <c r="EC52" s="558"/>
      <c r="ED52" s="558"/>
      <c r="EE52" s="558"/>
      <c r="EF52" s="558"/>
      <c r="EG52" s="559">
        <f t="shared" si="8"/>
        <v>0</v>
      </c>
      <c r="EH52" s="558"/>
      <c r="EI52" s="558"/>
      <c r="EJ52" s="558"/>
      <c r="EK52" s="558"/>
      <c r="EL52" s="558"/>
      <c r="EM52" s="560">
        <f t="shared" si="9"/>
        <v>0</v>
      </c>
      <c r="EN52" s="556"/>
      <c r="EO52" s="556"/>
      <c r="EP52" s="556"/>
      <c r="EQ52" s="556"/>
      <c r="ER52" s="556"/>
      <c r="ES52" s="560">
        <f t="shared" si="10"/>
        <v>0</v>
      </c>
      <c r="ET52" s="556"/>
      <c r="EU52" s="556"/>
      <c r="EV52" s="556"/>
      <c r="EW52" s="556"/>
      <c r="EX52" s="556"/>
      <c r="EY52" s="555">
        <f t="shared" si="16"/>
        <v>0</v>
      </c>
      <c r="EZ52" s="556"/>
      <c r="FA52" s="556"/>
      <c r="FB52" s="556"/>
      <c r="FC52" s="556"/>
      <c r="FD52" s="556"/>
      <c r="FE52" s="556"/>
      <c r="FG52" s="557">
        <f t="shared" si="21"/>
        <v>0</v>
      </c>
      <c r="FH52" s="558"/>
      <c r="FI52" s="558"/>
      <c r="FJ52" s="558"/>
      <c r="FK52" s="558"/>
      <c r="FL52" s="558"/>
      <c r="FM52" s="558"/>
      <c r="FN52" s="559">
        <f t="shared" si="11"/>
        <v>0</v>
      </c>
      <c r="FO52" s="558"/>
      <c r="FP52" s="558"/>
      <c r="FQ52" s="558"/>
      <c r="FR52" s="558"/>
      <c r="FS52" s="558"/>
      <c r="FT52" s="560">
        <f t="shared" si="12"/>
        <v>0</v>
      </c>
      <c r="FU52" s="556"/>
      <c r="FV52" s="556"/>
      <c r="FW52" s="556"/>
      <c r="FX52" s="556"/>
      <c r="FY52" s="556"/>
      <c r="FZ52" s="560">
        <f t="shared" si="13"/>
        <v>0</v>
      </c>
      <c r="GA52" s="556"/>
      <c r="GB52" s="556"/>
      <c r="GC52" s="556"/>
      <c r="GD52" s="556"/>
      <c r="GE52" s="556"/>
      <c r="GF52" s="555">
        <f t="shared" si="17"/>
        <v>0</v>
      </c>
      <c r="GG52" s="556"/>
      <c r="GH52" s="556"/>
      <c r="GI52" s="556"/>
      <c r="GJ52" s="556"/>
      <c r="GK52" s="556"/>
      <c r="GL52" s="556"/>
      <c r="GV52" s="1"/>
      <c r="GW52" s="1"/>
      <c r="GX52" s="1"/>
      <c r="GY52" s="1"/>
      <c r="GZ52" s="1"/>
      <c r="HA52" s="1"/>
      <c r="HB52" s="1"/>
      <c r="HC52" s="1"/>
      <c r="HD52" s="1"/>
      <c r="HE52" s="1"/>
      <c r="HF52" s="1"/>
      <c r="HG52" s="1"/>
      <c r="HH52" s="1"/>
      <c r="HI52" s="1"/>
    </row>
    <row r="53" spans="1:217" ht="15.75">
      <c r="A53" s="669" t="s">
        <v>384</v>
      </c>
      <c r="B53" s="670"/>
      <c r="C53" s="670"/>
      <c r="D53" s="670"/>
      <c r="E53" s="670"/>
      <c r="F53" s="670"/>
      <c r="G53" s="670"/>
      <c r="H53" s="670"/>
      <c r="I53" s="670"/>
      <c r="J53" s="670"/>
      <c r="K53" s="670"/>
      <c r="L53" s="670"/>
      <c r="M53" s="670"/>
      <c r="N53" s="670"/>
      <c r="O53" s="670"/>
      <c r="P53" s="670"/>
      <c r="Q53" s="671"/>
      <c r="R53" s="673">
        <f>BT7-BL7</f>
        <v>0</v>
      </c>
      <c r="S53" s="674"/>
      <c r="T53" s="674"/>
      <c r="U53" s="674"/>
      <c r="V53" s="674"/>
      <c r="W53" s="674"/>
      <c r="X53" s="675"/>
      <c r="Y53" s="673">
        <f>EP7-EH7</f>
        <v>0</v>
      </c>
      <c r="Z53" s="674"/>
      <c r="AA53" s="674"/>
      <c r="AB53" s="674"/>
      <c r="AC53" s="674"/>
      <c r="AD53" s="674"/>
      <c r="AE53" s="675"/>
      <c r="AF53" s="673"/>
      <c r="AG53" s="674"/>
      <c r="AH53" s="674"/>
      <c r="AI53" s="674"/>
      <c r="AJ53" s="674"/>
      <c r="AK53" s="674"/>
      <c r="AL53" s="675"/>
      <c r="AM53" s="672"/>
      <c r="AN53" s="658"/>
      <c r="AO53" s="658"/>
      <c r="AP53" s="658"/>
      <c r="AQ53" s="658"/>
      <c r="AR53" s="658"/>
      <c r="AS53" s="658"/>
      <c r="AX53" s="141" t="str">
        <f t="shared" si="0"/>
        <v>-</v>
      </c>
      <c r="AY53" s="558">
        <f>IF(ROWS($AY$25:AY53)&gt;$BL$9,0,ROWS($AY$25:AY53))</f>
        <v>0</v>
      </c>
      <c r="AZ53" s="558"/>
      <c r="BA53" s="558"/>
      <c r="BB53" s="558"/>
      <c r="BC53" s="558"/>
      <c r="BD53" s="557">
        <f t="shared" si="18"/>
        <v>0</v>
      </c>
      <c r="BE53" s="558"/>
      <c r="BF53" s="558"/>
      <c r="BG53" s="558"/>
      <c r="BH53" s="558"/>
      <c r="BI53" s="558"/>
      <c r="BJ53" s="558"/>
      <c r="BK53" s="559">
        <f t="shared" si="1"/>
        <v>0</v>
      </c>
      <c r="BL53" s="558"/>
      <c r="BM53" s="558"/>
      <c r="BN53" s="558"/>
      <c r="BO53" s="558"/>
      <c r="BP53" s="558"/>
      <c r="BQ53" s="560">
        <f t="shared" si="2"/>
        <v>0</v>
      </c>
      <c r="BR53" s="556"/>
      <c r="BS53" s="556"/>
      <c r="BT53" s="556"/>
      <c r="BU53" s="556"/>
      <c r="BV53" s="556"/>
      <c r="BW53" s="560">
        <f t="shared" si="3"/>
        <v>0</v>
      </c>
      <c r="BX53" s="556"/>
      <c r="BY53" s="556"/>
      <c r="BZ53" s="556"/>
      <c r="CA53" s="556"/>
      <c r="CB53" s="556"/>
      <c r="CC53" s="555">
        <f t="shared" si="14"/>
        <v>0</v>
      </c>
      <c r="CD53" s="556"/>
      <c r="CE53" s="556"/>
      <c r="CF53" s="556"/>
      <c r="CG53" s="556"/>
      <c r="CH53" s="556"/>
      <c r="CI53" s="556"/>
      <c r="CK53" s="557">
        <f t="shared" si="19"/>
        <v>0</v>
      </c>
      <c r="CL53" s="558"/>
      <c r="CM53" s="558"/>
      <c r="CN53" s="558"/>
      <c r="CO53" s="558"/>
      <c r="CP53" s="558"/>
      <c r="CQ53" s="558"/>
      <c r="CR53" s="559">
        <f t="shared" si="4"/>
        <v>0</v>
      </c>
      <c r="CS53" s="558"/>
      <c r="CT53" s="558"/>
      <c r="CU53" s="558"/>
      <c r="CV53" s="558"/>
      <c r="CW53" s="558"/>
      <c r="CX53" s="560">
        <f t="shared" si="5"/>
        <v>0</v>
      </c>
      <c r="CY53" s="556"/>
      <c r="CZ53" s="556"/>
      <c r="DA53" s="556"/>
      <c r="DB53" s="556"/>
      <c r="DC53" s="556"/>
      <c r="DD53" s="560">
        <f t="shared" si="6"/>
        <v>0</v>
      </c>
      <c r="DE53" s="556"/>
      <c r="DF53" s="556"/>
      <c r="DG53" s="556"/>
      <c r="DH53" s="556"/>
      <c r="DI53" s="556"/>
      <c r="DJ53" s="555">
        <f t="shared" si="15"/>
        <v>0</v>
      </c>
      <c r="DK53" s="556"/>
      <c r="DL53" s="556"/>
      <c r="DM53" s="556"/>
      <c r="DN53" s="556"/>
      <c r="DO53" s="556"/>
      <c r="DP53" s="556"/>
      <c r="DT53" s="141" t="str">
        <f t="shared" si="7"/>
        <v>-</v>
      </c>
      <c r="DU53" s="558">
        <f>IF(ROWS($DU$25:DU53)&gt;$EH$9,0,ROWS($DU$25:DU53))</f>
        <v>0</v>
      </c>
      <c r="DV53" s="558"/>
      <c r="DW53" s="558"/>
      <c r="DX53" s="558"/>
      <c r="DY53" s="558"/>
      <c r="DZ53" s="557">
        <f t="shared" si="20"/>
        <v>0</v>
      </c>
      <c r="EA53" s="558"/>
      <c r="EB53" s="558"/>
      <c r="EC53" s="558"/>
      <c r="ED53" s="558"/>
      <c r="EE53" s="558"/>
      <c r="EF53" s="558"/>
      <c r="EG53" s="559">
        <f t="shared" si="8"/>
        <v>0</v>
      </c>
      <c r="EH53" s="558"/>
      <c r="EI53" s="558"/>
      <c r="EJ53" s="558"/>
      <c r="EK53" s="558"/>
      <c r="EL53" s="558"/>
      <c r="EM53" s="560">
        <f t="shared" si="9"/>
        <v>0</v>
      </c>
      <c r="EN53" s="556"/>
      <c r="EO53" s="556"/>
      <c r="EP53" s="556"/>
      <c r="EQ53" s="556"/>
      <c r="ER53" s="556"/>
      <c r="ES53" s="560">
        <f t="shared" si="10"/>
        <v>0</v>
      </c>
      <c r="ET53" s="556"/>
      <c r="EU53" s="556"/>
      <c r="EV53" s="556"/>
      <c r="EW53" s="556"/>
      <c r="EX53" s="556"/>
      <c r="EY53" s="555">
        <f t="shared" si="16"/>
        <v>0</v>
      </c>
      <c r="EZ53" s="556"/>
      <c r="FA53" s="556"/>
      <c r="FB53" s="556"/>
      <c r="FC53" s="556"/>
      <c r="FD53" s="556"/>
      <c r="FE53" s="556"/>
      <c r="FG53" s="557">
        <f t="shared" si="21"/>
        <v>0</v>
      </c>
      <c r="FH53" s="558"/>
      <c r="FI53" s="558"/>
      <c r="FJ53" s="558"/>
      <c r="FK53" s="558"/>
      <c r="FL53" s="558"/>
      <c r="FM53" s="558"/>
      <c r="FN53" s="559">
        <f t="shared" si="11"/>
        <v>0</v>
      </c>
      <c r="FO53" s="558"/>
      <c r="FP53" s="558"/>
      <c r="FQ53" s="558"/>
      <c r="FR53" s="558"/>
      <c r="FS53" s="558"/>
      <c r="FT53" s="560">
        <f t="shared" si="12"/>
        <v>0</v>
      </c>
      <c r="FU53" s="556"/>
      <c r="FV53" s="556"/>
      <c r="FW53" s="556"/>
      <c r="FX53" s="556"/>
      <c r="FY53" s="556"/>
      <c r="FZ53" s="560">
        <f t="shared" si="13"/>
        <v>0</v>
      </c>
      <c r="GA53" s="556"/>
      <c r="GB53" s="556"/>
      <c r="GC53" s="556"/>
      <c r="GD53" s="556"/>
      <c r="GE53" s="556"/>
      <c r="GF53" s="555">
        <f t="shared" si="17"/>
        <v>0</v>
      </c>
      <c r="GG53" s="556"/>
      <c r="GH53" s="556"/>
      <c r="GI53" s="556"/>
      <c r="GJ53" s="556"/>
      <c r="GK53" s="556"/>
      <c r="GL53" s="556"/>
      <c r="GV53" s="1"/>
      <c r="GW53" s="1"/>
      <c r="GX53" s="1"/>
      <c r="GY53" s="1"/>
      <c r="GZ53" s="1"/>
      <c r="HA53" s="1"/>
      <c r="HB53" s="1"/>
      <c r="HC53" s="1"/>
      <c r="HD53" s="1"/>
      <c r="HE53" s="1"/>
      <c r="HF53" s="1"/>
      <c r="HG53" s="1"/>
      <c r="HH53" s="1"/>
      <c r="HI53" s="1"/>
    </row>
    <row r="54" spans="1:217" ht="12.75" customHeight="1">
      <c r="A54" s="696" t="s">
        <v>385</v>
      </c>
      <c r="B54" s="697"/>
      <c r="C54" s="697"/>
      <c r="D54" s="697"/>
      <c r="E54" s="697"/>
      <c r="F54" s="697"/>
      <c r="G54" s="697"/>
      <c r="H54" s="697"/>
      <c r="I54" s="697"/>
      <c r="J54" s="697"/>
      <c r="K54" s="697"/>
      <c r="L54" s="697"/>
      <c r="M54" s="697"/>
      <c r="N54" s="697"/>
      <c r="O54" s="697"/>
      <c r="P54" s="697"/>
      <c r="Q54" s="698"/>
      <c r="R54" s="679">
        <f>BT11-BL11</f>
        <v>0</v>
      </c>
      <c r="S54" s="418"/>
      <c r="T54" s="418"/>
      <c r="U54" s="418"/>
      <c r="V54" s="418"/>
      <c r="W54" s="418"/>
      <c r="X54" s="419"/>
      <c r="Y54" s="679">
        <f>EP11-EH11</f>
        <v>0</v>
      </c>
      <c r="Z54" s="418"/>
      <c r="AA54" s="418"/>
      <c r="AB54" s="418"/>
      <c r="AC54" s="418"/>
      <c r="AD54" s="418"/>
      <c r="AE54" s="419"/>
      <c r="AF54" s="676"/>
      <c r="AG54" s="677"/>
      <c r="AH54" s="677"/>
      <c r="AI54" s="677"/>
      <c r="AJ54" s="677"/>
      <c r="AK54" s="677"/>
      <c r="AL54" s="678"/>
      <c r="AM54" s="658"/>
      <c r="AN54" s="658"/>
      <c r="AO54" s="658"/>
      <c r="AP54" s="658"/>
      <c r="AQ54" s="658"/>
      <c r="AR54" s="658"/>
      <c r="AS54" s="658"/>
      <c r="AX54" s="141" t="str">
        <f t="shared" si="0"/>
        <v>-</v>
      </c>
      <c r="AY54" s="558">
        <f>IF(ROWS($AY$25:AY54)&gt;$BL$9,0,ROWS($AY$25:AY54))</f>
        <v>0</v>
      </c>
      <c r="AZ54" s="558"/>
      <c r="BA54" s="558"/>
      <c r="BB54" s="558"/>
      <c r="BC54" s="558"/>
      <c r="BD54" s="557">
        <f t="shared" si="18"/>
        <v>0</v>
      </c>
      <c r="BE54" s="558"/>
      <c r="BF54" s="558"/>
      <c r="BG54" s="558"/>
      <c r="BH54" s="558"/>
      <c r="BI54" s="558"/>
      <c r="BJ54" s="558"/>
      <c r="BK54" s="559">
        <f t="shared" si="1"/>
        <v>0</v>
      </c>
      <c r="BL54" s="558"/>
      <c r="BM54" s="558"/>
      <c r="BN54" s="558"/>
      <c r="BO54" s="558"/>
      <c r="BP54" s="558"/>
      <c r="BQ54" s="560">
        <f t="shared" si="2"/>
        <v>0</v>
      </c>
      <c r="BR54" s="556"/>
      <c r="BS54" s="556"/>
      <c r="BT54" s="556"/>
      <c r="BU54" s="556"/>
      <c r="BV54" s="556"/>
      <c r="BW54" s="560">
        <f t="shared" si="3"/>
        <v>0</v>
      </c>
      <c r="BX54" s="556"/>
      <c r="BY54" s="556"/>
      <c r="BZ54" s="556"/>
      <c r="CA54" s="556"/>
      <c r="CB54" s="556"/>
      <c r="CC54" s="555">
        <f t="shared" si="14"/>
        <v>0</v>
      </c>
      <c r="CD54" s="556"/>
      <c r="CE54" s="556"/>
      <c r="CF54" s="556"/>
      <c r="CG54" s="556"/>
      <c r="CH54" s="556"/>
      <c r="CI54" s="556"/>
      <c r="CK54" s="557">
        <f t="shared" si="19"/>
        <v>0</v>
      </c>
      <c r="CL54" s="558"/>
      <c r="CM54" s="558"/>
      <c r="CN54" s="558"/>
      <c r="CO54" s="558"/>
      <c r="CP54" s="558"/>
      <c r="CQ54" s="558"/>
      <c r="CR54" s="559">
        <f t="shared" si="4"/>
        <v>0</v>
      </c>
      <c r="CS54" s="558"/>
      <c r="CT54" s="558"/>
      <c r="CU54" s="558"/>
      <c r="CV54" s="558"/>
      <c r="CW54" s="558"/>
      <c r="CX54" s="560">
        <f t="shared" si="5"/>
        <v>0</v>
      </c>
      <c r="CY54" s="556"/>
      <c r="CZ54" s="556"/>
      <c r="DA54" s="556"/>
      <c r="DB54" s="556"/>
      <c r="DC54" s="556"/>
      <c r="DD54" s="560">
        <f t="shared" si="6"/>
        <v>0</v>
      </c>
      <c r="DE54" s="556"/>
      <c r="DF54" s="556"/>
      <c r="DG54" s="556"/>
      <c r="DH54" s="556"/>
      <c r="DI54" s="556"/>
      <c r="DJ54" s="555">
        <f t="shared" si="15"/>
        <v>0</v>
      </c>
      <c r="DK54" s="556"/>
      <c r="DL54" s="556"/>
      <c r="DM54" s="556"/>
      <c r="DN54" s="556"/>
      <c r="DO54" s="556"/>
      <c r="DP54" s="556"/>
      <c r="DT54" s="141" t="str">
        <f t="shared" si="7"/>
        <v>-</v>
      </c>
      <c r="DU54" s="558">
        <f>IF(ROWS($DU$25:DU54)&gt;$EH$9,0,ROWS($DU$25:DU54))</f>
        <v>0</v>
      </c>
      <c r="DV54" s="558"/>
      <c r="DW54" s="558"/>
      <c r="DX54" s="558"/>
      <c r="DY54" s="558"/>
      <c r="DZ54" s="557">
        <f t="shared" si="20"/>
        <v>0</v>
      </c>
      <c r="EA54" s="558"/>
      <c r="EB54" s="558"/>
      <c r="EC54" s="558"/>
      <c r="ED54" s="558"/>
      <c r="EE54" s="558"/>
      <c r="EF54" s="558"/>
      <c r="EG54" s="559">
        <f t="shared" si="8"/>
        <v>0</v>
      </c>
      <c r="EH54" s="558"/>
      <c r="EI54" s="558"/>
      <c r="EJ54" s="558"/>
      <c r="EK54" s="558"/>
      <c r="EL54" s="558"/>
      <c r="EM54" s="560">
        <f t="shared" si="9"/>
        <v>0</v>
      </c>
      <c r="EN54" s="556"/>
      <c r="EO54" s="556"/>
      <c r="EP54" s="556"/>
      <c r="EQ54" s="556"/>
      <c r="ER54" s="556"/>
      <c r="ES54" s="560">
        <f t="shared" si="10"/>
        <v>0</v>
      </c>
      <c r="ET54" s="556"/>
      <c r="EU54" s="556"/>
      <c r="EV54" s="556"/>
      <c r="EW54" s="556"/>
      <c r="EX54" s="556"/>
      <c r="EY54" s="555">
        <f t="shared" si="16"/>
        <v>0</v>
      </c>
      <c r="EZ54" s="556"/>
      <c r="FA54" s="556"/>
      <c r="FB54" s="556"/>
      <c r="FC54" s="556"/>
      <c r="FD54" s="556"/>
      <c r="FE54" s="556"/>
      <c r="FG54" s="557">
        <f t="shared" si="21"/>
        <v>0</v>
      </c>
      <c r="FH54" s="558"/>
      <c r="FI54" s="558"/>
      <c r="FJ54" s="558"/>
      <c r="FK54" s="558"/>
      <c r="FL54" s="558"/>
      <c r="FM54" s="558"/>
      <c r="FN54" s="559">
        <f t="shared" si="11"/>
        <v>0</v>
      </c>
      <c r="FO54" s="558"/>
      <c r="FP54" s="558"/>
      <c r="FQ54" s="558"/>
      <c r="FR54" s="558"/>
      <c r="FS54" s="558"/>
      <c r="FT54" s="560">
        <f t="shared" si="12"/>
        <v>0</v>
      </c>
      <c r="FU54" s="556"/>
      <c r="FV54" s="556"/>
      <c r="FW54" s="556"/>
      <c r="FX54" s="556"/>
      <c r="FY54" s="556"/>
      <c r="FZ54" s="560">
        <f t="shared" si="13"/>
        <v>0</v>
      </c>
      <c r="GA54" s="556"/>
      <c r="GB54" s="556"/>
      <c r="GC54" s="556"/>
      <c r="GD54" s="556"/>
      <c r="GE54" s="556"/>
      <c r="GF54" s="555">
        <f t="shared" si="17"/>
        <v>0</v>
      </c>
      <c r="GG54" s="556"/>
      <c r="GH54" s="556"/>
      <c r="GI54" s="556"/>
      <c r="GJ54" s="556"/>
      <c r="GK54" s="556"/>
      <c r="GL54" s="556"/>
      <c r="GV54" s="1"/>
      <c r="GW54" s="1"/>
      <c r="GX54" s="1"/>
      <c r="GY54" s="1"/>
      <c r="GZ54" s="1"/>
      <c r="HA54" s="1"/>
      <c r="HB54" s="1"/>
      <c r="HC54" s="1"/>
      <c r="HD54" s="1"/>
      <c r="HE54" s="1"/>
      <c r="HF54" s="1"/>
      <c r="HG54" s="1"/>
      <c r="HH54" s="1"/>
      <c r="HI54" s="1"/>
    </row>
    <row r="55" spans="1:217" ht="15.75">
      <c r="A55" s="726" t="s">
        <v>386</v>
      </c>
      <c r="B55" s="727"/>
      <c r="C55" s="727"/>
      <c r="D55" s="727"/>
      <c r="E55" s="727"/>
      <c r="F55" s="727"/>
      <c r="G55" s="727"/>
      <c r="H55" s="727"/>
      <c r="I55" s="727"/>
      <c r="J55" s="727"/>
      <c r="K55" s="727"/>
      <c r="L55" s="727"/>
      <c r="M55" s="727"/>
      <c r="N55" s="727"/>
      <c r="O55" s="727"/>
      <c r="P55" s="727"/>
      <c r="Q55" s="728"/>
      <c r="R55" s="673">
        <f>IF(R27=0,0,R53*((1-(1+R48/W33)^-(W33*R31))/(R48/W33)))</f>
        <v>0</v>
      </c>
      <c r="S55" s="674"/>
      <c r="T55" s="674"/>
      <c r="U55" s="674"/>
      <c r="V55" s="674"/>
      <c r="W55" s="674"/>
      <c r="X55" s="675"/>
      <c r="Y55" s="673">
        <f>IF(Y27=0,0,Y53*((1-(1+Y48/AD33)^-(AD33*Y31))/(Y48/AD33)))</f>
        <v>0</v>
      </c>
      <c r="Z55" s="674"/>
      <c r="AA55" s="674"/>
      <c r="AB55" s="674"/>
      <c r="AC55" s="674"/>
      <c r="AD55" s="674"/>
      <c r="AE55" s="675"/>
      <c r="AF55" s="676"/>
      <c r="AG55" s="677"/>
      <c r="AH55" s="677"/>
      <c r="AI55" s="677"/>
      <c r="AJ55" s="677"/>
      <c r="AK55" s="677"/>
      <c r="AL55" s="678"/>
      <c r="AM55" s="374"/>
      <c r="AN55" s="375"/>
      <c r="AO55" s="375"/>
      <c r="AP55" s="375"/>
      <c r="AQ55" s="375"/>
      <c r="AR55" s="375"/>
      <c r="AS55" s="376"/>
      <c r="AX55" s="141" t="str">
        <f t="shared" si="0"/>
        <v>-</v>
      </c>
      <c r="AY55" s="597">
        <f>IF(ROWS($AY$25:AY55)&gt;$BL$9,0,ROWS($AY$25:AY55))</f>
        <v>0</v>
      </c>
      <c r="AZ55" s="597"/>
      <c r="BA55" s="597"/>
      <c r="BB55" s="597"/>
      <c r="BC55" s="597"/>
      <c r="BD55" s="557">
        <f t="shared" si="18"/>
        <v>0</v>
      </c>
      <c r="BE55" s="558"/>
      <c r="BF55" s="558"/>
      <c r="BG55" s="558"/>
      <c r="BH55" s="558"/>
      <c r="BI55" s="558"/>
      <c r="BJ55" s="558"/>
      <c r="BK55" s="559">
        <f t="shared" si="1"/>
        <v>0</v>
      </c>
      <c r="BL55" s="558"/>
      <c r="BM55" s="558"/>
      <c r="BN55" s="558"/>
      <c r="BO55" s="558"/>
      <c r="BP55" s="558"/>
      <c r="BQ55" s="560">
        <f t="shared" si="2"/>
        <v>0</v>
      </c>
      <c r="BR55" s="556"/>
      <c r="BS55" s="556"/>
      <c r="BT55" s="556"/>
      <c r="BU55" s="556"/>
      <c r="BV55" s="556"/>
      <c r="BW55" s="560">
        <f t="shared" si="3"/>
        <v>0</v>
      </c>
      <c r="BX55" s="556"/>
      <c r="BY55" s="556"/>
      <c r="BZ55" s="556"/>
      <c r="CA55" s="556"/>
      <c r="CB55" s="556"/>
      <c r="CC55" s="555">
        <f>IF(AY55=0,0,BD55-BQ55)</f>
        <v>0</v>
      </c>
      <c r="CD55" s="556"/>
      <c r="CE55" s="556"/>
      <c r="CF55" s="556"/>
      <c r="CG55" s="556"/>
      <c r="CH55" s="556"/>
      <c r="CI55" s="556"/>
      <c r="CK55" s="557">
        <f t="shared" si="19"/>
        <v>0</v>
      </c>
      <c r="CL55" s="558"/>
      <c r="CM55" s="558"/>
      <c r="CN55" s="558"/>
      <c r="CO55" s="558"/>
      <c r="CP55" s="558"/>
      <c r="CQ55" s="558"/>
      <c r="CR55" s="559">
        <f t="shared" si="4"/>
        <v>0</v>
      </c>
      <c r="CS55" s="558"/>
      <c r="CT55" s="558"/>
      <c r="CU55" s="558"/>
      <c r="CV55" s="558"/>
      <c r="CW55" s="558"/>
      <c r="CX55" s="560">
        <f t="shared" si="5"/>
        <v>0</v>
      </c>
      <c r="CY55" s="556"/>
      <c r="CZ55" s="556"/>
      <c r="DA55" s="556"/>
      <c r="DB55" s="556"/>
      <c r="DC55" s="556"/>
      <c r="DD55" s="560">
        <f t="shared" si="6"/>
        <v>0</v>
      </c>
      <c r="DE55" s="556"/>
      <c r="DF55" s="556"/>
      <c r="DG55" s="556"/>
      <c r="DH55" s="556"/>
      <c r="DI55" s="556"/>
      <c r="DJ55" s="555">
        <f t="shared" si="15"/>
        <v>0</v>
      </c>
      <c r="DK55" s="556"/>
      <c r="DL55" s="556"/>
      <c r="DM55" s="556"/>
      <c r="DN55" s="556"/>
      <c r="DO55" s="556"/>
      <c r="DP55" s="556"/>
      <c r="DT55" s="141" t="str">
        <f t="shared" si="7"/>
        <v>-</v>
      </c>
      <c r="DU55" s="558">
        <f>IF(ROWS($DU$25:DU55)&gt;$EH$9,0,ROWS($DU$25:DU55))</f>
        <v>0</v>
      </c>
      <c r="DV55" s="558"/>
      <c r="DW55" s="558"/>
      <c r="DX55" s="558"/>
      <c r="DY55" s="558"/>
      <c r="DZ55" s="557">
        <f t="shared" si="20"/>
        <v>0</v>
      </c>
      <c r="EA55" s="558"/>
      <c r="EB55" s="558"/>
      <c r="EC55" s="558"/>
      <c r="ED55" s="558"/>
      <c r="EE55" s="558"/>
      <c r="EF55" s="558"/>
      <c r="EG55" s="559">
        <f t="shared" si="8"/>
        <v>0</v>
      </c>
      <c r="EH55" s="558"/>
      <c r="EI55" s="558"/>
      <c r="EJ55" s="558"/>
      <c r="EK55" s="558"/>
      <c r="EL55" s="558"/>
      <c r="EM55" s="560">
        <f t="shared" si="9"/>
        <v>0</v>
      </c>
      <c r="EN55" s="556"/>
      <c r="EO55" s="556"/>
      <c r="EP55" s="556"/>
      <c r="EQ55" s="556"/>
      <c r="ER55" s="556"/>
      <c r="ES55" s="560">
        <f t="shared" si="10"/>
        <v>0</v>
      </c>
      <c r="ET55" s="556"/>
      <c r="EU55" s="556"/>
      <c r="EV55" s="556"/>
      <c r="EW55" s="556"/>
      <c r="EX55" s="556"/>
      <c r="EY55" s="555">
        <f>IF(DU55=0,0,DZ55-EM55)</f>
        <v>0</v>
      </c>
      <c r="EZ55" s="556"/>
      <c r="FA55" s="556"/>
      <c r="FB55" s="556"/>
      <c r="FC55" s="556"/>
      <c r="FD55" s="556"/>
      <c r="FE55" s="556"/>
      <c r="FG55" s="557">
        <f t="shared" si="21"/>
        <v>0</v>
      </c>
      <c r="FH55" s="558"/>
      <c r="FI55" s="558"/>
      <c r="FJ55" s="558"/>
      <c r="FK55" s="558"/>
      <c r="FL55" s="558"/>
      <c r="FM55" s="558"/>
      <c r="FN55" s="559">
        <f t="shared" si="11"/>
        <v>0</v>
      </c>
      <c r="FO55" s="558"/>
      <c r="FP55" s="558"/>
      <c r="FQ55" s="558"/>
      <c r="FR55" s="558"/>
      <c r="FS55" s="558"/>
      <c r="FT55" s="560">
        <f t="shared" si="12"/>
        <v>0</v>
      </c>
      <c r="FU55" s="556"/>
      <c r="FV55" s="556"/>
      <c r="FW55" s="556"/>
      <c r="FX55" s="556"/>
      <c r="FY55" s="556"/>
      <c r="FZ55" s="560">
        <f t="shared" si="13"/>
        <v>0</v>
      </c>
      <c r="GA55" s="556"/>
      <c r="GB55" s="556"/>
      <c r="GC55" s="556"/>
      <c r="GD55" s="556"/>
      <c r="GE55" s="556"/>
      <c r="GF55" s="555">
        <f t="shared" si="17"/>
        <v>0</v>
      </c>
      <c r="GG55" s="556"/>
      <c r="GH55" s="556"/>
      <c r="GI55" s="556"/>
      <c r="GJ55" s="556"/>
      <c r="GK55" s="556"/>
      <c r="GL55" s="556"/>
      <c r="GV55" s="1"/>
      <c r="GW55" s="1"/>
      <c r="GX55" s="1"/>
      <c r="GY55" s="1"/>
      <c r="GZ55" s="1"/>
      <c r="HA55" s="1"/>
      <c r="HB55" s="1"/>
      <c r="HC55" s="1"/>
      <c r="HD55" s="1"/>
      <c r="HE55" s="1"/>
      <c r="HF55" s="1"/>
      <c r="HG55" s="1"/>
      <c r="HH55" s="1"/>
      <c r="HI55" s="1"/>
    </row>
    <row r="56" spans="1:217" ht="12.75" customHeight="1">
      <c r="A56" s="729" t="s">
        <v>387</v>
      </c>
      <c r="B56" s="730"/>
      <c r="C56" s="730"/>
      <c r="D56" s="730"/>
      <c r="E56" s="730"/>
      <c r="F56" s="730"/>
      <c r="G56" s="730"/>
      <c r="H56" s="730"/>
      <c r="I56" s="730"/>
      <c r="J56" s="730"/>
      <c r="K56" s="730"/>
      <c r="L56" s="730"/>
      <c r="M56" s="730"/>
      <c r="N56" s="730"/>
      <c r="O56" s="730"/>
      <c r="P56" s="730"/>
      <c r="Q56" s="731"/>
      <c r="R56" s="676">
        <f>R54/((1+P48)^P31)</f>
        <v>0</v>
      </c>
      <c r="S56" s="677"/>
      <c r="T56" s="677"/>
      <c r="U56" s="677"/>
      <c r="V56" s="677"/>
      <c r="W56" s="677"/>
      <c r="X56" s="678"/>
      <c r="Y56" s="676">
        <f>Y54/((1+W48)^W31)</f>
        <v>0</v>
      </c>
      <c r="Z56" s="677"/>
      <c r="AA56" s="677"/>
      <c r="AB56" s="677"/>
      <c r="AC56" s="677"/>
      <c r="AD56" s="677"/>
      <c r="AE56" s="678"/>
      <c r="AF56" s="676"/>
      <c r="AG56" s="677"/>
      <c r="AH56" s="677"/>
      <c r="AI56" s="677"/>
      <c r="AJ56" s="677"/>
      <c r="AK56" s="677"/>
      <c r="AL56" s="678"/>
      <c r="AM56" s="732"/>
      <c r="AN56" s="733"/>
      <c r="AO56" s="733"/>
      <c r="AP56" s="733"/>
      <c r="AQ56" s="733"/>
      <c r="AR56" s="733"/>
      <c r="AS56" s="734"/>
      <c r="AX56" s="141" t="str">
        <f t="shared" si="0"/>
        <v>-</v>
      </c>
      <c r="AY56" s="558">
        <f>IF(ROWS($AY$25:AY56)&gt;$BL$9,0,ROWS($AY$25:AY56))</f>
        <v>0</v>
      </c>
      <c r="AZ56" s="558"/>
      <c r="BA56" s="558"/>
      <c r="BB56" s="558"/>
      <c r="BC56" s="558"/>
      <c r="BD56" s="557">
        <f t="shared" si="18"/>
        <v>0</v>
      </c>
      <c r="BE56" s="558"/>
      <c r="BF56" s="558"/>
      <c r="BG56" s="558"/>
      <c r="BH56" s="558"/>
      <c r="BI56" s="558"/>
      <c r="BJ56" s="558"/>
      <c r="BK56" s="559">
        <f t="shared" si="1"/>
        <v>0</v>
      </c>
      <c r="BL56" s="558"/>
      <c r="BM56" s="558"/>
      <c r="BN56" s="558"/>
      <c r="BO56" s="558"/>
      <c r="BP56" s="558"/>
      <c r="BQ56" s="560">
        <f t="shared" si="2"/>
        <v>0</v>
      </c>
      <c r="BR56" s="556"/>
      <c r="BS56" s="556"/>
      <c r="BT56" s="556"/>
      <c r="BU56" s="556"/>
      <c r="BV56" s="556"/>
      <c r="BW56" s="560">
        <f t="shared" si="3"/>
        <v>0</v>
      </c>
      <c r="BX56" s="556"/>
      <c r="BY56" s="556"/>
      <c r="BZ56" s="556"/>
      <c r="CA56" s="556"/>
      <c r="CB56" s="556"/>
      <c r="CC56" s="555">
        <f>IF(AY56=0,0,BD56-BQ56)</f>
        <v>0</v>
      </c>
      <c r="CD56" s="556"/>
      <c r="CE56" s="556"/>
      <c r="CF56" s="556"/>
      <c r="CG56" s="556"/>
      <c r="CH56" s="556"/>
      <c r="CI56" s="556"/>
      <c r="CK56" s="557">
        <f t="shared" si="19"/>
        <v>0</v>
      </c>
      <c r="CL56" s="558"/>
      <c r="CM56" s="558"/>
      <c r="CN56" s="558"/>
      <c r="CO56" s="558"/>
      <c r="CP56" s="558"/>
      <c r="CQ56" s="558"/>
      <c r="CR56" s="559">
        <f t="shared" si="4"/>
        <v>0</v>
      </c>
      <c r="CS56" s="558"/>
      <c r="CT56" s="558"/>
      <c r="CU56" s="558"/>
      <c r="CV56" s="558"/>
      <c r="CW56" s="558"/>
      <c r="CX56" s="560">
        <f t="shared" si="5"/>
        <v>0</v>
      </c>
      <c r="CY56" s="556"/>
      <c r="CZ56" s="556"/>
      <c r="DA56" s="556"/>
      <c r="DB56" s="556"/>
      <c r="DC56" s="556"/>
      <c r="DD56" s="560">
        <f t="shared" si="6"/>
        <v>0</v>
      </c>
      <c r="DE56" s="556"/>
      <c r="DF56" s="556"/>
      <c r="DG56" s="556"/>
      <c r="DH56" s="556"/>
      <c r="DI56" s="556"/>
      <c r="DJ56" s="555">
        <f t="shared" si="15"/>
        <v>0</v>
      </c>
      <c r="DK56" s="556"/>
      <c r="DL56" s="556"/>
      <c r="DM56" s="556"/>
      <c r="DN56" s="556"/>
      <c r="DO56" s="556"/>
      <c r="DP56" s="556"/>
      <c r="DT56" s="141" t="str">
        <f t="shared" si="7"/>
        <v>-</v>
      </c>
      <c r="DU56" s="558">
        <f>IF(ROWS($DU$25:DU56)&gt;$EH$9,0,ROWS($DU$25:DU56))</f>
        <v>0</v>
      </c>
      <c r="DV56" s="558"/>
      <c r="DW56" s="558"/>
      <c r="DX56" s="558"/>
      <c r="DY56" s="558"/>
      <c r="DZ56" s="557">
        <f t="shared" si="20"/>
        <v>0</v>
      </c>
      <c r="EA56" s="558"/>
      <c r="EB56" s="558"/>
      <c r="EC56" s="558"/>
      <c r="ED56" s="558"/>
      <c r="EE56" s="558"/>
      <c r="EF56" s="558"/>
      <c r="EG56" s="559">
        <f t="shared" si="8"/>
        <v>0</v>
      </c>
      <c r="EH56" s="558"/>
      <c r="EI56" s="558"/>
      <c r="EJ56" s="558"/>
      <c r="EK56" s="558"/>
      <c r="EL56" s="558"/>
      <c r="EM56" s="560">
        <f t="shared" si="9"/>
        <v>0</v>
      </c>
      <c r="EN56" s="556"/>
      <c r="EO56" s="556"/>
      <c r="EP56" s="556"/>
      <c r="EQ56" s="556"/>
      <c r="ER56" s="556"/>
      <c r="ES56" s="560">
        <f t="shared" si="10"/>
        <v>0</v>
      </c>
      <c r="ET56" s="556"/>
      <c r="EU56" s="556"/>
      <c r="EV56" s="556"/>
      <c r="EW56" s="556"/>
      <c r="EX56" s="556"/>
      <c r="EY56" s="555">
        <f>IF(DU56=0,0,DZ56-EM56)</f>
        <v>0</v>
      </c>
      <c r="EZ56" s="556"/>
      <c r="FA56" s="556"/>
      <c r="FB56" s="556"/>
      <c r="FC56" s="556"/>
      <c r="FD56" s="556"/>
      <c r="FE56" s="556"/>
      <c r="FG56" s="557">
        <f t="shared" si="21"/>
        <v>0</v>
      </c>
      <c r="FH56" s="558"/>
      <c r="FI56" s="558"/>
      <c r="FJ56" s="558"/>
      <c r="FK56" s="558"/>
      <c r="FL56" s="558"/>
      <c r="FM56" s="558"/>
      <c r="FN56" s="559">
        <f t="shared" si="11"/>
        <v>0</v>
      </c>
      <c r="FO56" s="558"/>
      <c r="FP56" s="558"/>
      <c r="FQ56" s="558"/>
      <c r="FR56" s="558"/>
      <c r="FS56" s="558"/>
      <c r="FT56" s="560">
        <f t="shared" si="12"/>
        <v>0</v>
      </c>
      <c r="FU56" s="556"/>
      <c r="FV56" s="556"/>
      <c r="FW56" s="556"/>
      <c r="FX56" s="556"/>
      <c r="FY56" s="556"/>
      <c r="FZ56" s="560">
        <f t="shared" si="13"/>
        <v>0</v>
      </c>
      <c r="GA56" s="556"/>
      <c r="GB56" s="556"/>
      <c r="GC56" s="556"/>
      <c r="GD56" s="556"/>
      <c r="GE56" s="556"/>
      <c r="GF56" s="555">
        <f t="shared" si="17"/>
        <v>0</v>
      </c>
      <c r="GG56" s="556"/>
      <c r="GH56" s="556"/>
      <c r="GI56" s="556"/>
      <c r="GJ56" s="556"/>
      <c r="GK56" s="556"/>
      <c r="GL56" s="556"/>
      <c r="GV56" s="1"/>
      <c r="GW56" s="1"/>
      <c r="GX56" s="1"/>
      <c r="GY56" s="1"/>
      <c r="GZ56" s="1"/>
      <c r="HA56" s="1"/>
      <c r="HB56" s="1"/>
      <c r="HC56" s="1"/>
      <c r="HD56" s="1"/>
      <c r="HE56" s="1"/>
      <c r="HF56" s="1"/>
      <c r="HG56" s="1"/>
      <c r="HH56" s="1"/>
      <c r="HI56" s="1"/>
    </row>
    <row r="57" spans="1:217" ht="16.5" thickBot="1">
      <c r="A57" s="666" t="s">
        <v>388</v>
      </c>
      <c r="B57" s="667"/>
      <c r="C57" s="667"/>
      <c r="D57" s="667"/>
      <c r="E57" s="667"/>
      <c r="F57" s="667"/>
      <c r="G57" s="667"/>
      <c r="H57" s="667"/>
      <c r="I57" s="667"/>
      <c r="J57" s="667"/>
      <c r="K57" s="667"/>
      <c r="L57" s="667"/>
      <c r="M57" s="667"/>
      <c r="N57" s="667"/>
      <c r="O57" s="667"/>
      <c r="P57" s="667"/>
      <c r="Q57" s="668"/>
      <c r="R57" s="703">
        <f>IF(R27=0,0,SUM(R55:X56))</f>
        <v>0</v>
      </c>
      <c r="S57" s="704"/>
      <c r="T57" s="704"/>
      <c r="U57" s="704"/>
      <c r="V57" s="704"/>
      <c r="W57" s="704"/>
      <c r="X57" s="705"/>
      <c r="Y57" s="703">
        <f>IF(Y27=0,0,SUM(Y55:AE56))</f>
        <v>0</v>
      </c>
      <c r="Z57" s="704"/>
      <c r="AA57" s="704"/>
      <c r="AB57" s="704"/>
      <c r="AC57" s="704"/>
      <c r="AD57" s="704"/>
      <c r="AE57" s="705"/>
      <c r="AF57" s="676"/>
      <c r="AG57" s="677"/>
      <c r="AH57" s="677"/>
      <c r="AI57" s="677"/>
      <c r="AJ57" s="677"/>
      <c r="AK57" s="677"/>
      <c r="AL57" s="678"/>
      <c r="AM57" s="735"/>
      <c r="AN57" s="736"/>
      <c r="AO57" s="736"/>
      <c r="AP57" s="736"/>
      <c r="AQ57" s="736"/>
      <c r="AR57" s="736"/>
      <c r="AS57" s="737"/>
      <c r="AV57" s="14"/>
      <c r="AW57" s="14"/>
      <c r="AX57" s="141" t="str">
        <f t="shared" si="0"/>
        <v>-</v>
      </c>
      <c r="AY57" s="558">
        <f>IF(ROWS($AY$25:AY57)&gt;$BL$9,0,ROWS($AY$25:AY57))</f>
        <v>0</v>
      </c>
      <c r="AZ57" s="558"/>
      <c r="BA57" s="558"/>
      <c r="BB57" s="558"/>
      <c r="BC57" s="558"/>
      <c r="BD57" s="557">
        <f t="shared" si="18"/>
        <v>0</v>
      </c>
      <c r="BE57" s="558"/>
      <c r="BF57" s="558"/>
      <c r="BG57" s="558"/>
      <c r="BH57" s="558"/>
      <c r="BI57" s="558"/>
      <c r="BJ57" s="558"/>
      <c r="BK57" s="559">
        <f t="shared" si="1"/>
        <v>0</v>
      </c>
      <c r="BL57" s="558"/>
      <c r="BM57" s="558"/>
      <c r="BN57" s="558"/>
      <c r="BO57" s="558"/>
      <c r="BP57" s="558"/>
      <c r="BQ57" s="560">
        <f t="shared" si="2"/>
        <v>0</v>
      </c>
      <c r="BR57" s="556"/>
      <c r="BS57" s="556"/>
      <c r="BT57" s="556"/>
      <c r="BU57" s="556"/>
      <c r="BV57" s="556"/>
      <c r="BW57" s="560">
        <f t="shared" si="3"/>
        <v>0</v>
      </c>
      <c r="BX57" s="556"/>
      <c r="BY57" s="556"/>
      <c r="BZ57" s="556"/>
      <c r="CA57" s="556"/>
      <c r="CB57" s="556"/>
      <c r="CC57" s="555">
        <f aca="true" t="shared" si="22" ref="CC57:CC120">IF(AY57=0,0,BD57-BQ57)</f>
        <v>0</v>
      </c>
      <c r="CD57" s="556"/>
      <c r="CE57" s="556"/>
      <c r="CF57" s="556"/>
      <c r="CG57" s="556"/>
      <c r="CH57" s="556"/>
      <c r="CI57" s="556"/>
      <c r="CK57" s="557">
        <f t="shared" si="19"/>
        <v>0</v>
      </c>
      <c r="CL57" s="558"/>
      <c r="CM57" s="558"/>
      <c r="CN57" s="558"/>
      <c r="CO57" s="558"/>
      <c r="CP57" s="558"/>
      <c r="CQ57" s="558"/>
      <c r="CR57" s="559">
        <f t="shared" si="4"/>
        <v>0</v>
      </c>
      <c r="CS57" s="558"/>
      <c r="CT57" s="558"/>
      <c r="CU57" s="558"/>
      <c r="CV57" s="558"/>
      <c r="CW57" s="558"/>
      <c r="CX57" s="560">
        <f t="shared" si="5"/>
        <v>0</v>
      </c>
      <c r="CY57" s="556"/>
      <c r="CZ57" s="556"/>
      <c r="DA57" s="556"/>
      <c r="DB57" s="556"/>
      <c r="DC57" s="556"/>
      <c r="DD57" s="560">
        <f t="shared" si="6"/>
        <v>0</v>
      </c>
      <c r="DE57" s="556"/>
      <c r="DF57" s="556"/>
      <c r="DG57" s="556"/>
      <c r="DH57" s="556"/>
      <c r="DI57" s="556"/>
      <c r="DJ57" s="555">
        <f t="shared" si="15"/>
        <v>0</v>
      </c>
      <c r="DK57" s="556"/>
      <c r="DL57" s="556"/>
      <c r="DM57" s="556"/>
      <c r="DN57" s="556"/>
      <c r="DO57" s="556"/>
      <c r="DP57" s="556"/>
      <c r="DT57" s="141" t="str">
        <f t="shared" si="7"/>
        <v>-</v>
      </c>
      <c r="DU57" s="558">
        <f>IF(ROWS($DU$25:DU57)&gt;$EH$9,0,ROWS($DU$25:DU57))</f>
        <v>0</v>
      </c>
      <c r="DV57" s="558"/>
      <c r="DW57" s="558"/>
      <c r="DX57" s="558"/>
      <c r="DY57" s="558"/>
      <c r="DZ57" s="557">
        <f t="shared" si="20"/>
        <v>0</v>
      </c>
      <c r="EA57" s="558"/>
      <c r="EB57" s="558"/>
      <c r="EC57" s="558"/>
      <c r="ED57" s="558"/>
      <c r="EE57" s="558"/>
      <c r="EF57" s="558"/>
      <c r="EG57" s="559">
        <f t="shared" si="8"/>
        <v>0</v>
      </c>
      <c r="EH57" s="558"/>
      <c r="EI57" s="558"/>
      <c r="EJ57" s="558"/>
      <c r="EK57" s="558"/>
      <c r="EL57" s="558"/>
      <c r="EM57" s="560">
        <f t="shared" si="9"/>
        <v>0</v>
      </c>
      <c r="EN57" s="556"/>
      <c r="EO57" s="556"/>
      <c r="EP57" s="556"/>
      <c r="EQ57" s="556"/>
      <c r="ER57" s="556"/>
      <c r="ES57" s="560">
        <f t="shared" si="10"/>
        <v>0</v>
      </c>
      <c r="ET57" s="556"/>
      <c r="EU57" s="556"/>
      <c r="EV57" s="556"/>
      <c r="EW57" s="556"/>
      <c r="EX57" s="556"/>
      <c r="EY57" s="555">
        <f aca="true" t="shared" si="23" ref="EY57:EY120">IF(DU57=0,0,DZ57-EM57)</f>
        <v>0</v>
      </c>
      <c r="EZ57" s="556"/>
      <c r="FA57" s="556"/>
      <c r="FB57" s="556"/>
      <c r="FC57" s="556"/>
      <c r="FD57" s="556"/>
      <c r="FE57" s="556"/>
      <c r="FG57" s="557">
        <f t="shared" si="21"/>
        <v>0</v>
      </c>
      <c r="FH57" s="558"/>
      <c r="FI57" s="558"/>
      <c r="FJ57" s="558"/>
      <c r="FK57" s="558"/>
      <c r="FL57" s="558"/>
      <c r="FM57" s="558"/>
      <c r="FN57" s="559">
        <f t="shared" si="11"/>
        <v>0</v>
      </c>
      <c r="FO57" s="558"/>
      <c r="FP57" s="558"/>
      <c r="FQ57" s="558"/>
      <c r="FR57" s="558"/>
      <c r="FS57" s="558"/>
      <c r="FT57" s="560">
        <f t="shared" si="12"/>
        <v>0</v>
      </c>
      <c r="FU57" s="556"/>
      <c r="FV57" s="556"/>
      <c r="FW57" s="556"/>
      <c r="FX57" s="556"/>
      <c r="FY57" s="556"/>
      <c r="FZ57" s="560">
        <f t="shared" si="13"/>
        <v>0</v>
      </c>
      <c r="GA57" s="556"/>
      <c r="GB57" s="556"/>
      <c r="GC57" s="556"/>
      <c r="GD57" s="556"/>
      <c r="GE57" s="556"/>
      <c r="GF57" s="555">
        <f t="shared" si="17"/>
        <v>0</v>
      </c>
      <c r="GG57" s="556"/>
      <c r="GH57" s="556"/>
      <c r="GI57" s="556"/>
      <c r="GJ57" s="556"/>
      <c r="GK57" s="556"/>
      <c r="GL57" s="556"/>
      <c r="GV57" s="1"/>
      <c r="GW57" s="1"/>
      <c r="GX57" s="1"/>
      <c r="GY57" s="1"/>
      <c r="GZ57" s="1"/>
      <c r="HA57" s="1"/>
      <c r="HB57" s="1"/>
      <c r="HC57" s="1"/>
      <c r="HD57" s="1"/>
      <c r="HE57" s="1"/>
      <c r="HF57" s="1"/>
      <c r="HG57" s="1"/>
      <c r="HH57" s="1"/>
      <c r="HI57" s="1"/>
    </row>
    <row r="58" spans="1:217" ht="13.5" thickTop="1">
      <c r="A58" s="713" t="s">
        <v>78</v>
      </c>
      <c r="B58" s="713"/>
      <c r="C58" s="713"/>
      <c r="D58" s="713"/>
      <c r="E58" s="713"/>
      <c r="F58" s="713"/>
      <c r="G58" s="713"/>
      <c r="H58" s="713"/>
      <c r="I58" s="713"/>
      <c r="J58" s="713"/>
      <c r="K58" s="713"/>
      <c r="L58" s="713"/>
      <c r="M58" s="713"/>
      <c r="N58" s="713"/>
      <c r="O58" s="713"/>
      <c r="P58" s="713"/>
      <c r="Q58" s="482"/>
      <c r="R58" s="699" t="e">
        <f>IF($W$9&gt;=0.5,R57,R57*SUM($W$9:$Z$10))</f>
        <v>#DIV/0!</v>
      </c>
      <c r="S58" s="700"/>
      <c r="T58" s="700"/>
      <c r="U58" s="701" t="e">
        <f>IF($AN$9&gt;=0.5,R58,R58*$AN$9)</f>
        <v>#DIV/0!</v>
      </c>
      <c r="V58" s="701"/>
      <c r="W58" s="701"/>
      <c r="X58" s="702"/>
      <c r="Y58" s="699" t="e">
        <f>IF($W$9&gt;=0.5,Y57,Y57*SUM($W$9:$Z$10))</f>
        <v>#DIV/0!</v>
      </c>
      <c r="Z58" s="700"/>
      <c r="AA58" s="700"/>
      <c r="AB58" s="701" t="e">
        <f>IF($AN$9&gt;=0.5,Y58,Y58*$AN$9)</f>
        <v>#DIV/0!</v>
      </c>
      <c r="AC58" s="701"/>
      <c r="AD58" s="701"/>
      <c r="AE58" s="702"/>
      <c r="AF58" s="676"/>
      <c r="AG58" s="677"/>
      <c r="AH58" s="677"/>
      <c r="AI58" s="677"/>
      <c r="AJ58" s="677"/>
      <c r="AK58" s="677"/>
      <c r="AL58" s="678"/>
      <c r="AM58" s="706">
        <f>SUM(R59:AL59)</f>
        <v>0</v>
      </c>
      <c r="AN58" s="707"/>
      <c r="AO58" s="707"/>
      <c r="AP58" s="707"/>
      <c r="AQ58" s="707"/>
      <c r="AR58" s="707"/>
      <c r="AS58" s="707"/>
      <c r="AV58" s="14"/>
      <c r="AW58" s="14"/>
      <c r="AX58" s="141" t="str">
        <f t="shared" si="0"/>
        <v>-</v>
      </c>
      <c r="AY58" s="558">
        <f>IF(ROWS($AY$25:AY58)&gt;$BL$9,0,ROWS($AY$25:AY58))</f>
        <v>0</v>
      </c>
      <c r="AZ58" s="558"/>
      <c r="BA58" s="558"/>
      <c r="BB58" s="558"/>
      <c r="BC58" s="558"/>
      <c r="BD58" s="557">
        <f t="shared" si="18"/>
        <v>0</v>
      </c>
      <c r="BE58" s="558"/>
      <c r="BF58" s="558"/>
      <c r="BG58" s="558"/>
      <c r="BH58" s="558"/>
      <c r="BI58" s="558"/>
      <c r="BJ58" s="558"/>
      <c r="BK58" s="559">
        <f t="shared" si="1"/>
        <v>0</v>
      </c>
      <c r="BL58" s="558"/>
      <c r="BM58" s="558"/>
      <c r="BN58" s="558"/>
      <c r="BO58" s="558"/>
      <c r="BP58" s="558"/>
      <c r="BQ58" s="560">
        <f t="shared" si="2"/>
        <v>0</v>
      </c>
      <c r="BR58" s="556"/>
      <c r="BS58" s="556"/>
      <c r="BT58" s="556"/>
      <c r="BU58" s="556"/>
      <c r="BV58" s="556"/>
      <c r="BW58" s="560">
        <f t="shared" si="3"/>
        <v>0</v>
      </c>
      <c r="BX58" s="556"/>
      <c r="BY58" s="556"/>
      <c r="BZ58" s="556"/>
      <c r="CA58" s="556"/>
      <c r="CB58" s="556"/>
      <c r="CC58" s="555">
        <f t="shared" si="22"/>
        <v>0</v>
      </c>
      <c r="CD58" s="556"/>
      <c r="CE58" s="556"/>
      <c r="CF58" s="556"/>
      <c r="CG58" s="556"/>
      <c r="CH58" s="556"/>
      <c r="CI58" s="556"/>
      <c r="CK58" s="557">
        <f t="shared" si="19"/>
        <v>0</v>
      </c>
      <c r="CL58" s="558"/>
      <c r="CM58" s="558"/>
      <c r="CN58" s="558"/>
      <c r="CO58" s="558"/>
      <c r="CP58" s="558"/>
      <c r="CQ58" s="558"/>
      <c r="CR58" s="559">
        <f t="shared" si="4"/>
        <v>0</v>
      </c>
      <c r="CS58" s="558"/>
      <c r="CT58" s="558"/>
      <c r="CU58" s="558"/>
      <c r="CV58" s="558"/>
      <c r="CW58" s="558"/>
      <c r="CX58" s="560">
        <f t="shared" si="5"/>
        <v>0</v>
      </c>
      <c r="CY58" s="556"/>
      <c r="CZ58" s="556"/>
      <c r="DA58" s="556"/>
      <c r="DB58" s="556"/>
      <c r="DC58" s="556"/>
      <c r="DD58" s="560">
        <f t="shared" si="6"/>
        <v>0</v>
      </c>
      <c r="DE58" s="556"/>
      <c r="DF58" s="556"/>
      <c r="DG58" s="556"/>
      <c r="DH58" s="556"/>
      <c r="DI58" s="556"/>
      <c r="DJ58" s="555">
        <f t="shared" si="15"/>
        <v>0</v>
      </c>
      <c r="DK58" s="556"/>
      <c r="DL58" s="556"/>
      <c r="DM58" s="556"/>
      <c r="DN58" s="556"/>
      <c r="DO58" s="556"/>
      <c r="DP58" s="556"/>
      <c r="DT58" s="141" t="str">
        <f t="shared" si="7"/>
        <v>-</v>
      </c>
      <c r="DU58" s="558">
        <f>IF(ROWS($DU$25:DU58)&gt;$EH$9,0,ROWS($DU$25:DU58))</f>
        <v>0</v>
      </c>
      <c r="DV58" s="558"/>
      <c r="DW58" s="558"/>
      <c r="DX58" s="558"/>
      <c r="DY58" s="558"/>
      <c r="DZ58" s="557">
        <f t="shared" si="20"/>
        <v>0</v>
      </c>
      <c r="EA58" s="558"/>
      <c r="EB58" s="558"/>
      <c r="EC58" s="558"/>
      <c r="ED58" s="558"/>
      <c r="EE58" s="558"/>
      <c r="EF58" s="558"/>
      <c r="EG58" s="559">
        <f t="shared" si="8"/>
        <v>0</v>
      </c>
      <c r="EH58" s="558"/>
      <c r="EI58" s="558"/>
      <c r="EJ58" s="558"/>
      <c r="EK58" s="558"/>
      <c r="EL58" s="558"/>
      <c r="EM58" s="560">
        <f t="shared" si="9"/>
        <v>0</v>
      </c>
      <c r="EN58" s="556"/>
      <c r="EO58" s="556"/>
      <c r="EP58" s="556"/>
      <c r="EQ58" s="556"/>
      <c r="ER58" s="556"/>
      <c r="ES58" s="560">
        <f t="shared" si="10"/>
        <v>0</v>
      </c>
      <c r="ET58" s="556"/>
      <c r="EU58" s="556"/>
      <c r="EV58" s="556"/>
      <c r="EW58" s="556"/>
      <c r="EX58" s="556"/>
      <c r="EY58" s="555">
        <f t="shared" si="23"/>
        <v>0</v>
      </c>
      <c r="EZ58" s="556"/>
      <c r="FA58" s="556"/>
      <c r="FB58" s="556"/>
      <c r="FC58" s="556"/>
      <c r="FD58" s="556"/>
      <c r="FE58" s="556"/>
      <c r="FG58" s="557">
        <f t="shared" si="21"/>
        <v>0</v>
      </c>
      <c r="FH58" s="558"/>
      <c r="FI58" s="558"/>
      <c r="FJ58" s="558"/>
      <c r="FK58" s="558"/>
      <c r="FL58" s="558"/>
      <c r="FM58" s="558"/>
      <c r="FN58" s="559">
        <f t="shared" si="11"/>
        <v>0</v>
      </c>
      <c r="FO58" s="558"/>
      <c r="FP58" s="558"/>
      <c r="FQ58" s="558"/>
      <c r="FR58" s="558"/>
      <c r="FS58" s="558"/>
      <c r="FT58" s="560">
        <f t="shared" si="12"/>
        <v>0</v>
      </c>
      <c r="FU58" s="556"/>
      <c r="FV58" s="556"/>
      <c r="FW58" s="556"/>
      <c r="FX58" s="556"/>
      <c r="FY58" s="556"/>
      <c r="FZ58" s="560">
        <f t="shared" si="13"/>
        <v>0</v>
      </c>
      <c r="GA58" s="556"/>
      <c r="GB58" s="556"/>
      <c r="GC58" s="556"/>
      <c r="GD58" s="556"/>
      <c r="GE58" s="556"/>
      <c r="GF58" s="555">
        <f t="shared" si="17"/>
        <v>0</v>
      </c>
      <c r="GG58" s="556"/>
      <c r="GH58" s="556"/>
      <c r="GI58" s="556"/>
      <c r="GJ58" s="556"/>
      <c r="GK58" s="556"/>
      <c r="GL58" s="556"/>
      <c r="GV58" s="1"/>
      <c r="GW58" s="1"/>
      <c r="GX58" s="1"/>
      <c r="GY58" s="1"/>
      <c r="GZ58" s="1"/>
      <c r="HA58" s="1"/>
      <c r="HB58" s="1"/>
      <c r="HC58" s="1"/>
      <c r="HD58" s="1"/>
      <c r="HE58" s="1"/>
      <c r="HF58" s="1"/>
      <c r="HG58" s="1"/>
      <c r="HH58" s="1"/>
      <c r="HI58" s="1"/>
    </row>
    <row r="59" spans="1:217" ht="12.75">
      <c r="A59" s="478"/>
      <c r="B59" s="478"/>
      <c r="C59" s="478"/>
      <c r="D59" s="478"/>
      <c r="E59" s="478"/>
      <c r="F59" s="478"/>
      <c r="G59" s="478"/>
      <c r="H59" s="478"/>
      <c r="I59" s="478"/>
      <c r="J59" s="478"/>
      <c r="K59" s="478"/>
      <c r="L59" s="478"/>
      <c r="M59" s="478"/>
      <c r="N59" s="478"/>
      <c r="O59" s="478"/>
      <c r="P59" s="478"/>
      <c r="Q59" s="710"/>
      <c r="R59" s="626">
        <f>IF(R48&gt;0,U58,0)</f>
        <v>0</v>
      </c>
      <c r="S59" s="627"/>
      <c r="T59" s="627"/>
      <c r="U59" s="627"/>
      <c r="V59" s="627"/>
      <c r="W59" s="627"/>
      <c r="X59" s="628"/>
      <c r="Y59" s="626">
        <f>IF(Y48&gt;0,AB58,0)</f>
        <v>0</v>
      </c>
      <c r="Z59" s="627"/>
      <c r="AA59" s="627"/>
      <c r="AB59" s="627"/>
      <c r="AC59" s="627"/>
      <c r="AD59" s="627"/>
      <c r="AE59" s="628"/>
      <c r="AF59" s="626"/>
      <c r="AG59" s="627"/>
      <c r="AH59" s="627"/>
      <c r="AI59" s="627"/>
      <c r="AJ59" s="627"/>
      <c r="AK59" s="627"/>
      <c r="AL59" s="628"/>
      <c r="AM59" s="708"/>
      <c r="AN59" s="709"/>
      <c r="AO59" s="709"/>
      <c r="AP59" s="709"/>
      <c r="AQ59" s="709"/>
      <c r="AR59" s="709"/>
      <c r="AS59" s="709"/>
      <c r="AV59" s="14"/>
      <c r="AW59" s="14"/>
      <c r="AX59" s="141" t="str">
        <f t="shared" si="0"/>
        <v>-</v>
      </c>
      <c r="AY59" s="558">
        <f>IF(ROWS($AY$25:AY59)&gt;$BL$9,0,ROWS($AY$25:AY59))</f>
        <v>0</v>
      </c>
      <c r="AZ59" s="558"/>
      <c r="BA59" s="558"/>
      <c r="BB59" s="558"/>
      <c r="BC59" s="558"/>
      <c r="BD59" s="557">
        <f t="shared" si="18"/>
        <v>0</v>
      </c>
      <c r="BE59" s="558"/>
      <c r="BF59" s="558"/>
      <c r="BG59" s="558"/>
      <c r="BH59" s="558"/>
      <c r="BI59" s="558"/>
      <c r="BJ59" s="558"/>
      <c r="BK59" s="559">
        <f t="shared" si="1"/>
        <v>0</v>
      </c>
      <c r="BL59" s="558"/>
      <c r="BM59" s="558"/>
      <c r="BN59" s="558"/>
      <c r="BO59" s="558"/>
      <c r="BP59" s="558"/>
      <c r="BQ59" s="560">
        <f t="shared" si="2"/>
        <v>0</v>
      </c>
      <c r="BR59" s="556"/>
      <c r="BS59" s="556"/>
      <c r="BT59" s="556"/>
      <c r="BU59" s="556"/>
      <c r="BV59" s="556"/>
      <c r="BW59" s="560">
        <f t="shared" si="3"/>
        <v>0</v>
      </c>
      <c r="BX59" s="556"/>
      <c r="BY59" s="556"/>
      <c r="BZ59" s="556"/>
      <c r="CA59" s="556"/>
      <c r="CB59" s="556"/>
      <c r="CC59" s="555">
        <f t="shared" si="22"/>
        <v>0</v>
      </c>
      <c r="CD59" s="556"/>
      <c r="CE59" s="556"/>
      <c r="CF59" s="556"/>
      <c r="CG59" s="556"/>
      <c r="CH59" s="556"/>
      <c r="CI59" s="556"/>
      <c r="CK59" s="557">
        <f t="shared" si="19"/>
        <v>0</v>
      </c>
      <c r="CL59" s="558"/>
      <c r="CM59" s="558"/>
      <c r="CN59" s="558"/>
      <c r="CO59" s="558"/>
      <c r="CP59" s="558"/>
      <c r="CQ59" s="558"/>
      <c r="CR59" s="559">
        <f t="shared" si="4"/>
        <v>0</v>
      </c>
      <c r="CS59" s="558"/>
      <c r="CT59" s="558"/>
      <c r="CU59" s="558"/>
      <c r="CV59" s="558"/>
      <c r="CW59" s="558"/>
      <c r="CX59" s="560">
        <f t="shared" si="5"/>
        <v>0</v>
      </c>
      <c r="CY59" s="556"/>
      <c r="CZ59" s="556"/>
      <c r="DA59" s="556"/>
      <c r="DB59" s="556"/>
      <c r="DC59" s="556"/>
      <c r="DD59" s="560">
        <f t="shared" si="6"/>
        <v>0</v>
      </c>
      <c r="DE59" s="556"/>
      <c r="DF59" s="556"/>
      <c r="DG59" s="556"/>
      <c r="DH59" s="556"/>
      <c r="DI59" s="556"/>
      <c r="DJ59" s="555">
        <f t="shared" si="15"/>
        <v>0</v>
      </c>
      <c r="DK59" s="556"/>
      <c r="DL59" s="556"/>
      <c r="DM59" s="556"/>
      <c r="DN59" s="556"/>
      <c r="DO59" s="556"/>
      <c r="DP59" s="556"/>
      <c r="DT59" s="141" t="str">
        <f t="shared" si="7"/>
        <v>-</v>
      </c>
      <c r="DU59" s="558">
        <f>IF(ROWS($DU$25:DU59)&gt;$EH$9,0,ROWS($DU$25:DU59))</f>
        <v>0</v>
      </c>
      <c r="DV59" s="558"/>
      <c r="DW59" s="558"/>
      <c r="DX59" s="558"/>
      <c r="DY59" s="558"/>
      <c r="DZ59" s="557">
        <f t="shared" si="20"/>
        <v>0</v>
      </c>
      <c r="EA59" s="558"/>
      <c r="EB59" s="558"/>
      <c r="EC59" s="558"/>
      <c r="ED59" s="558"/>
      <c r="EE59" s="558"/>
      <c r="EF59" s="558"/>
      <c r="EG59" s="559">
        <f t="shared" si="8"/>
        <v>0</v>
      </c>
      <c r="EH59" s="558"/>
      <c r="EI59" s="558"/>
      <c r="EJ59" s="558"/>
      <c r="EK59" s="558"/>
      <c r="EL59" s="558"/>
      <c r="EM59" s="560">
        <f t="shared" si="9"/>
        <v>0</v>
      </c>
      <c r="EN59" s="556"/>
      <c r="EO59" s="556"/>
      <c r="EP59" s="556"/>
      <c r="EQ59" s="556"/>
      <c r="ER59" s="556"/>
      <c r="ES59" s="560">
        <f t="shared" si="10"/>
        <v>0</v>
      </c>
      <c r="ET59" s="556"/>
      <c r="EU59" s="556"/>
      <c r="EV59" s="556"/>
      <c r="EW59" s="556"/>
      <c r="EX59" s="556"/>
      <c r="EY59" s="555">
        <f t="shared" si="23"/>
        <v>0</v>
      </c>
      <c r="EZ59" s="556"/>
      <c r="FA59" s="556"/>
      <c r="FB59" s="556"/>
      <c r="FC59" s="556"/>
      <c r="FD59" s="556"/>
      <c r="FE59" s="556"/>
      <c r="FG59" s="557">
        <f t="shared" si="21"/>
        <v>0</v>
      </c>
      <c r="FH59" s="558"/>
      <c r="FI59" s="558"/>
      <c r="FJ59" s="558"/>
      <c r="FK59" s="558"/>
      <c r="FL59" s="558"/>
      <c r="FM59" s="558"/>
      <c r="FN59" s="559">
        <f t="shared" si="11"/>
        <v>0</v>
      </c>
      <c r="FO59" s="558"/>
      <c r="FP59" s="558"/>
      <c r="FQ59" s="558"/>
      <c r="FR59" s="558"/>
      <c r="FS59" s="558"/>
      <c r="FT59" s="560">
        <f t="shared" si="12"/>
        <v>0</v>
      </c>
      <c r="FU59" s="556"/>
      <c r="FV59" s="556"/>
      <c r="FW59" s="556"/>
      <c r="FX59" s="556"/>
      <c r="FY59" s="556"/>
      <c r="FZ59" s="560">
        <f t="shared" si="13"/>
        <v>0</v>
      </c>
      <c r="GA59" s="556"/>
      <c r="GB59" s="556"/>
      <c r="GC59" s="556"/>
      <c r="GD59" s="556"/>
      <c r="GE59" s="556"/>
      <c r="GF59" s="555">
        <f t="shared" si="17"/>
        <v>0</v>
      </c>
      <c r="GG59" s="556"/>
      <c r="GH59" s="556"/>
      <c r="GI59" s="556"/>
      <c r="GJ59" s="556"/>
      <c r="GK59" s="556"/>
      <c r="GL59" s="556"/>
      <c r="GV59" s="1"/>
      <c r="GW59" s="1"/>
      <c r="GX59" s="1"/>
      <c r="GY59" s="1"/>
      <c r="GZ59" s="1"/>
      <c r="HA59" s="1"/>
      <c r="HB59" s="1"/>
      <c r="HC59" s="1"/>
      <c r="HD59" s="1"/>
      <c r="HE59" s="1"/>
      <c r="HF59" s="1"/>
      <c r="HG59" s="1"/>
      <c r="HH59" s="1"/>
      <c r="HI59" s="1"/>
    </row>
    <row r="60" spans="1:217" ht="12.7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V60" s="14"/>
      <c r="AW60" s="14"/>
      <c r="AX60" s="141" t="str">
        <f t="shared" si="0"/>
        <v>-</v>
      </c>
      <c r="AY60" s="558">
        <f>IF(ROWS($AY$25:AY60)&gt;$BL$9,0,ROWS($AY$25:AY60))</f>
        <v>0</v>
      </c>
      <c r="AZ60" s="558"/>
      <c r="BA60" s="558"/>
      <c r="BB60" s="558"/>
      <c r="BC60" s="558"/>
      <c r="BD60" s="557">
        <f t="shared" si="18"/>
        <v>0</v>
      </c>
      <c r="BE60" s="558"/>
      <c r="BF60" s="558"/>
      <c r="BG60" s="558"/>
      <c r="BH60" s="558"/>
      <c r="BI60" s="558"/>
      <c r="BJ60" s="558"/>
      <c r="BK60" s="559">
        <f t="shared" si="1"/>
        <v>0</v>
      </c>
      <c r="BL60" s="558"/>
      <c r="BM60" s="558"/>
      <c r="BN60" s="558"/>
      <c r="BO60" s="558"/>
      <c r="BP60" s="558"/>
      <c r="BQ60" s="560">
        <f t="shared" si="2"/>
        <v>0</v>
      </c>
      <c r="BR60" s="556"/>
      <c r="BS60" s="556"/>
      <c r="BT60" s="556"/>
      <c r="BU60" s="556"/>
      <c r="BV60" s="556"/>
      <c r="BW60" s="560">
        <f t="shared" si="3"/>
        <v>0</v>
      </c>
      <c r="BX60" s="556"/>
      <c r="BY60" s="556"/>
      <c r="BZ60" s="556"/>
      <c r="CA60" s="556"/>
      <c r="CB60" s="556"/>
      <c r="CC60" s="555">
        <f t="shared" si="22"/>
        <v>0</v>
      </c>
      <c r="CD60" s="556"/>
      <c r="CE60" s="556"/>
      <c r="CF60" s="556"/>
      <c r="CG60" s="556"/>
      <c r="CH60" s="556"/>
      <c r="CI60" s="556"/>
      <c r="CK60" s="557">
        <f t="shared" si="19"/>
        <v>0</v>
      </c>
      <c r="CL60" s="558"/>
      <c r="CM60" s="558"/>
      <c r="CN60" s="558"/>
      <c r="CO60" s="558"/>
      <c r="CP60" s="558"/>
      <c r="CQ60" s="558"/>
      <c r="CR60" s="559">
        <f t="shared" si="4"/>
        <v>0</v>
      </c>
      <c r="CS60" s="558"/>
      <c r="CT60" s="558"/>
      <c r="CU60" s="558"/>
      <c r="CV60" s="558"/>
      <c r="CW60" s="558"/>
      <c r="CX60" s="560">
        <f t="shared" si="5"/>
        <v>0</v>
      </c>
      <c r="CY60" s="556"/>
      <c r="CZ60" s="556"/>
      <c r="DA60" s="556"/>
      <c r="DB60" s="556"/>
      <c r="DC60" s="556"/>
      <c r="DD60" s="560">
        <f t="shared" si="6"/>
        <v>0</v>
      </c>
      <c r="DE60" s="556"/>
      <c r="DF60" s="556"/>
      <c r="DG60" s="556"/>
      <c r="DH60" s="556"/>
      <c r="DI60" s="556"/>
      <c r="DJ60" s="555">
        <f t="shared" si="15"/>
        <v>0</v>
      </c>
      <c r="DK60" s="556"/>
      <c r="DL60" s="556"/>
      <c r="DM60" s="556"/>
      <c r="DN60" s="556"/>
      <c r="DO60" s="556"/>
      <c r="DP60" s="556"/>
      <c r="DT60" s="141" t="str">
        <f t="shared" si="7"/>
        <v>-</v>
      </c>
      <c r="DU60" s="558">
        <f>IF(ROWS($DU$25:DU60)&gt;$EH$9,0,ROWS($DU$25:DU60))</f>
        <v>0</v>
      </c>
      <c r="DV60" s="558"/>
      <c r="DW60" s="558"/>
      <c r="DX60" s="558"/>
      <c r="DY60" s="558"/>
      <c r="DZ60" s="557">
        <f t="shared" si="20"/>
        <v>0</v>
      </c>
      <c r="EA60" s="558"/>
      <c r="EB60" s="558"/>
      <c r="EC60" s="558"/>
      <c r="ED60" s="558"/>
      <c r="EE60" s="558"/>
      <c r="EF60" s="558"/>
      <c r="EG60" s="559">
        <f t="shared" si="8"/>
        <v>0</v>
      </c>
      <c r="EH60" s="558"/>
      <c r="EI60" s="558"/>
      <c r="EJ60" s="558"/>
      <c r="EK60" s="558"/>
      <c r="EL60" s="558"/>
      <c r="EM60" s="560">
        <f t="shared" si="9"/>
        <v>0</v>
      </c>
      <c r="EN60" s="556"/>
      <c r="EO60" s="556"/>
      <c r="EP60" s="556"/>
      <c r="EQ60" s="556"/>
      <c r="ER60" s="556"/>
      <c r="ES60" s="560">
        <f t="shared" si="10"/>
        <v>0</v>
      </c>
      <c r="ET60" s="556"/>
      <c r="EU60" s="556"/>
      <c r="EV60" s="556"/>
      <c r="EW60" s="556"/>
      <c r="EX60" s="556"/>
      <c r="EY60" s="555">
        <f t="shared" si="23"/>
        <v>0</v>
      </c>
      <c r="EZ60" s="556"/>
      <c r="FA60" s="556"/>
      <c r="FB60" s="556"/>
      <c r="FC60" s="556"/>
      <c r="FD60" s="556"/>
      <c r="FE60" s="556"/>
      <c r="FG60" s="557">
        <f t="shared" si="21"/>
        <v>0</v>
      </c>
      <c r="FH60" s="558"/>
      <c r="FI60" s="558"/>
      <c r="FJ60" s="558"/>
      <c r="FK60" s="558"/>
      <c r="FL60" s="558"/>
      <c r="FM60" s="558"/>
      <c r="FN60" s="559">
        <f t="shared" si="11"/>
        <v>0</v>
      </c>
      <c r="FO60" s="558"/>
      <c r="FP60" s="558"/>
      <c r="FQ60" s="558"/>
      <c r="FR60" s="558"/>
      <c r="FS60" s="558"/>
      <c r="FT60" s="560">
        <f t="shared" si="12"/>
        <v>0</v>
      </c>
      <c r="FU60" s="556"/>
      <c r="FV60" s="556"/>
      <c r="FW60" s="556"/>
      <c r="FX60" s="556"/>
      <c r="FY60" s="556"/>
      <c r="FZ60" s="560">
        <f t="shared" si="13"/>
        <v>0</v>
      </c>
      <c r="GA60" s="556"/>
      <c r="GB60" s="556"/>
      <c r="GC60" s="556"/>
      <c r="GD60" s="556"/>
      <c r="GE60" s="556"/>
      <c r="GF60" s="555">
        <f t="shared" si="17"/>
        <v>0</v>
      </c>
      <c r="GG60" s="556"/>
      <c r="GH60" s="556"/>
      <c r="GI60" s="556"/>
      <c r="GJ60" s="556"/>
      <c r="GK60" s="556"/>
      <c r="GL60" s="556"/>
      <c r="GV60" s="1"/>
      <c r="GW60" s="1"/>
      <c r="GX60" s="1"/>
      <c r="GY60" s="1"/>
      <c r="GZ60" s="1"/>
      <c r="HA60" s="1"/>
      <c r="HB60" s="1"/>
      <c r="HC60" s="1"/>
      <c r="HD60" s="1"/>
      <c r="HE60" s="1"/>
      <c r="HF60" s="1"/>
      <c r="HG60" s="1"/>
      <c r="HH60" s="1"/>
      <c r="HI60" s="1"/>
    </row>
    <row r="61" spans="1:217" ht="12.75">
      <c r="A61" s="25" t="s">
        <v>149</v>
      </c>
      <c r="I61" s="5"/>
      <c r="AV61" s="14"/>
      <c r="AW61" s="14"/>
      <c r="AX61" s="141" t="str">
        <f t="shared" si="0"/>
        <v>-</v>
      </c>
      <c r="AY61" s="558">
        <f>IF(ROWS($AY$25:AY61)&gt;$BL$9,0,ROWS($AY$25:AY61))</f>
        <v>0</v>
      </c>
      <c r="AZ61" s="558"/>
      <c r="BA61" s="558"/>
      <c r="BB61" s="558"/>
      <c r="BC61" s="558"/>
      <c r="BD61" s="557">
        <f t="shared" si="18"/>
        <v>0</v>
      </c>
      <c r="BE61" s="558"/>
      <c r="BF61" s="558"/>
      <c r="BG61" s="558"/>
      <c r="BH61" s="558"/>
      <c r="BI61" s="558"/>
      <c r="BJ61" s="558"/>
      <c r="BK61" s="559">
        <f t="shared" si="1"/>
        <v>0</v>
      </c>
      <c r="BL61" s="558"/>
      <c r="BM61" s="558"/>
      <c r="BN61" s="558"/>
      <c r="BO61" s="558"/>
      <c r="BP61" s="558"/>
      <c r="BQ61" s="560">
        <f t="shared" si="2"/>
        <v>0</v>
      </c>
      <c r="BR61" s="556"/>
      <c r="BS61" s="556"/>
      <c r="BT61" s="556"/>
      <c r="BU61" s="556"/>
      <c r="BV61" s="556"/>
      <c r="BW61" s="560">
        <f t="shared" si="3"/>
        <v>0</v>
      </c>
      <c r="BX61" s="556"/>
      <c r="BY61" s="556"/>
      <c r="BZ61" s="556"/>
      <c r="CA61" s="556"/>
      <c r="CB61" s="556"/>
      <c r="CC61" s="555">
        <f t="shared" si="22"/>
        <v>0</v>
      </c>
      <c r="CD61" s="556"/>
      <c r="CE61" s="556"/>
      <c r="CF61" s="556"/>
      <c r="CG61" s="556"/>
      <c r="CH61" s="556"/>
      <c r="CI61" s="556"/>
      <c r="CK61" s="557">
        <f t="shared" si="19"/>
        <v>0</v>
      </c>
      <c r="CL61" s="558"/>
      <c r="CM61" s="558"/>
      <c r="CN61" s="558"/>
      <c r="CO61" s="558"/>
      <c r="CP61" s="558"/>
      <c r="CQ61" s="558"/>
      <c r="CR61" s="559">
        <f t="shared" si="4"/>
        <v>0</v>
      </c>
      <c r="CS61" s="558"/>
      <c r="CT61" s="558"/>
      <c r="CU61" s="558"/>
      <c r="CV61" s="558"/>
      <c r="CW61" s="558"/>
      <c r="CX61" s="560">
        <f t="shared" si="5"/>
        <v>0</v>
      </c>
      <c r="CY61" s="556"/>
      <c r="CZ61" s="556"/>
      <c r="DA61" s="556"/>
      <c r="DB61" s="556"/>
      <c r="DC61" s="556"/>
      <c r="DD61" s="560">
        <f t="shared" si="6"/>
        <v>0</v>
      </c>
      <c r="DE61" s="556"/>
      <c r="DF61" s="556"/>
      <c r="DG61" s="556"/>
      <c r="DH61" s="556"/>
      <c r="DI61" s="556"/>
      <c r="DJ61" s="555">
        <f t="shared" si="15"/>
        <v>0</v>
      </c>
      <c r="DK61" s="556"/>
      <c r="DL61" s="556"/>
      <c r="DM61" s="556"/>
      <c r="DN61" s="556"/>
      <c r="DO61" s="556"/>
      <c r="DP61" s="556"/>
      <c r="DT61" s="141" t="str">
        <f t="shared" si="7"/>
        <v>-</v>
      </c>
      <c r="DU61" s="558">
        <f>IF(ROWS($DU$25:DU61)&gt;$EH$9,0,ROWS($DU$25:DU61))</f>
        <v>0</v>
      </c>
      <c r="DV61" s="558"/>
      <c r="DW61" s="558"/>
      <c r="DX61" s="558"/>
      <c r="DY61" s="558"/>
      <c r="DZ61" s="557">
        <f t="shared" si="20"/>
        <v>0</v>
      </c>
      <c r="EA61" s="558"/>
      <c r="EB61" s="558"/>
      <c r="EC61" s="558"/>
      <c r="ED61" s="558"/>
      <c r="EE61" s="558"/>
      <c r="EF61" s="558"/>
      <c r="EG61" s="559">
        <f t="shared" si="8"/>
        <v>0</v>
      </c>
      <c r="EH61" s="558"/>
      <c r="EI61" s="558"/>
      <c r="EJ61" s="558"/>
      <c r="EK61" s="558"/>
      <c r="EL61" s="558"/>
      <c r="EM61" s="560">
        <f t="shared" si="9"/>
        <v>0</v>
      </c>
      <c r="EN61" s="556"/>
      <c r="EO61" s="556"/>
      <c r="EP61" s="556"/>
      <c r="EQ61" s="556"/>
      <c r="ER61" s="556"/>
      <c r="ES61" s="560">
        <f t="shared" si="10"/>
        <v>0</v>
      </c>
      <c r="ET61" s="556"/>
      <c r="EU61" s="556"/>
      <c r="EV61" s="556"/>
      <c r="EW61" s="556"/>
      <c r="EX61" s="556"/>
      <c r="EY61" s="555">
        <f t="shared" si="23"/>
        <v>0</v>
      </c>
      <c r="EZ61" s="556"/>
      <c r="FA61" s="556"/>
      <c r="FB61" s="556"/>
      <c r="FC61" s="556"/>
      <c r="FD61" s="556"/>
      <c r="FE61" s="556"/>
      <c r="FG61" s="557">
        <f t="shared" si="21"/>
        <v>0</v>
      </c>
      <c r="FH61" s="558"/>
      <c r="FI61" s="558"/>
      <c r="FJ61" s="558"/>
      <c r="FK61" s="558"/>
      <c r="FL61" s="558"/>
      <c r="FM61" s="558"/>
      <c r="FN61" s="559">
        <f t="shared" si="11"/>
        <v>0</v>
      </c>
      <c r="FO61" s="558"/>
      <c r="FP61" s="558"/>
      <c r="FQ61" s="558"/>
      <c r="FR61" s="558"/>
      <c r="FS61" s="558"/>
      <c r="FT61" s="560">
        <f t="shared" si="12"/>
        <v>0</v>
      </c>
      <c r="FU61" s="556"/>
      <c r="FV61" s="556"/>
      <c r="FW61" s="556"/>
      <c r="FX61" s="556"/>
      <c r="FY61" s="556"/>
      <c r="FZ61" s="560">
        <f t="shared" si="13"/>
        <v>0</v>
      </c>
      <c r="GA61" s="556"/>
      <c r="GB61" s="556"/>
      <c r="GC61" s="556"/>
      <c r="GD61" s="556"/>
      <c r="GE61" s="556"/>
      <c r="GF61" s="555">
        <f t="shared" si="17"/>
        <v>0</v>
      </c>
      <c r="GG61" s="556"/>
      <c r="GH61" s="556"/>
      <c r="GI61" s="556"/>
      <c r="GJ61" s="556"/>
      <c r="GK61" s="556"/>
      <c r="GL61" s="556"/>
      <c r="GV61" s="1"/>
      <c r="GW61" s="1"/>
      <c r="GX61" s="1"/>
      <c r="GY61" s="1"/>
      <c r="GZ61" s="1"/>
      <c r="HA61" s="1"/>
      <c r="HB61" s="1"/>
      <c r="HC61" s="1"/>
      <c r="HD61" s="1"/>
      <c r="HE61" s="1"/>
      <c r="HF61" s="1"/>
      <c r="HG61" s="1"/>
      <c r="HH61" s="1"/>
      <c r="HI61" s="1"/>
    </row>
    <row r="62" spans="1:217" ht="12.75">
      <c r="A62" s="163"/>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5"/>
      <c r="AV62" s="14"/>
      <c r="AW62" s="14"/>
      <c r="AX62" s="141" t="str">
        <f t="shared" si="0"/>
        <v>-</v>
      </c>
      <c r="AY62" s="558">
        <f>IF(ROWS($AY$25:AY62)&gt;$BL$9,0,ROWS($AY$25:AY62))</f>
        <v>0</v>
      </c>
      <c r="AZ62" s="558"/>
      <c r="BA62" s="558"/>
      <c r="BB62" s="558"/>
      <c r="BC62" s="558"/>
      <c r="BD62" s="557">
        <f t="shared" si="18"/>
        <v>0</v>
      </c>
      <c r="BE62" s="558"/>
      <c r="BF62" s="558"/>
      <c r="BG62" s="558"/>
      <c r="BH62" s="558"/>
      <c r="BI62" s="558"/>
      <c r="BJ62" s="558"/>
      <c r="BK62" s="559">
        <f t="shared" si="1"/>
        <v>0</v>
      </c>
      <c r="BL62" s="558"/>
      <c r="BM62" s="558"/>
      <c r="BN62" s="558"/>
      <c r="BO62" s="558"/>
      <c r="BP62" s="558"/>
      <c r="BQ62" s="560">
        <f t="shared" si="2"/>
        <v>0</v>
      </c>
      <c r="BR62" s="556"/>
      <c r="BS62" s="556"/>
      <c r="BT62" s="556"/>
      <c r="BU62" s="556"/>
      <c r="BV62" s="556"/>
      <c r="BW62" s="560">
        <f t="shared" si="3"/>
        <v>0</v>
      </c>
      <c r="BX62" s="556"/>
      <c r="BY62" s="556"/>
      <c r="BZ62" s="556"/>
      <c r="CA62" s="556"/>
      <c r="CB62" s="556"/>
      <c r="CC62" s="555">
        <f t="shared" si="22"/>
        <v>0</v>
      </c>
      <c r="CD62" s="556"/>
      <c r="CE62" s="556"/>
      <c r="CF62" s="556"/>
      <c r="CG62" s="556"/>
      <c r="CH62" s="556"/>
      <c r="CI62" s="556"/>
      <c r="CK62" s="557">
        <f t="shared" si="19"/>
        <v>0</v>
      </c>
      <c r="CL62" s="558"/>
      <c r="CM62" s="558"/>
      <c r="CN62" s="558"/>
      <c r="CO62" s="558"/>
      <c r="CP62" s="558"/>
      <c r="CQ62" s="558"/>
      <c r="CR62" s="559">
        <f t="shared" si="4"/>
        <v>0</v>
      </c>
      <c r="CS62" s="558"/>
      <c r="CT62" s="558"/>
      <c r="CU62" s="558"/>
      <c r="CV62" s="558"/>
      <c r="CW62" s="558"/>
      <c r="CX62" s="560">
        <f t="shared" si="5"/>
        <v>0</v>
      </c>
      <c r="CY62" s="556"/>
      <c r="CZ62" s="556"/>
      <c r="DA62" s="556"/>
      <c r="DB62" s="556"/>
      <c r="DC62" s="556"/>
      <c r="DD62" s="560">
        <f t="shared" si="6"/>
        <v>0</v>
      </c>
      <c r="DE62" s="556"/>
      <c r="DF62" s="556"/>
      <c r="DG62" s="556"/>
      <c r="DH62" s="556"/>
      <c r="DI62" s="556"/>
      <c r="DJ62" s="555">
        <f t="shared" si="15"/>
        <v>0</v>
      </c>
      <c r="DK62" s="556"/>
      <c r="DL62" s="556"/>
      <c r="DM62" s="556"/>
      <c r="DN62" s="556"/>
      <c r="DO62" s="556"/>
      <c r="DP62" s="556"/>
      <c r="DT62" s="141" t="str">
        <f t="shared" si="7"/>
        <v>-</v>
      </c>
      <c r="DU62" s="558">
        <f>IF(ROWS($DU$25:DU62)&gt;$EH$9,0,ROWS($DU$25:DU62))</f>
        <v>0</v>
      </c>
      <c r="DV62" s="558"/>
      <c r="DW62" s="558"/>
      <c r="DX62" s="558"/>
      <c r="DY62" s="558"/>
      <c r="DZ62" s="557">
        <f t="shared" si="20"/>
        <v>0</v>
      </c>
      <c r="EA62" s="558"/>
      <c r="EB62" s="558"/>
      <c r="EC62" s="558"/>
      <c r="ED62" s="558"/>
      <c r="EE62" s="558"/>
      <c r="EF62" s="558"/>
      <c r="EG62" s="559">
        <f t="shared" si="8"/>
        <v>0</v>
      </c>
      <c r="EH62" s="558"/>
      <c r="EI62" s="558"/>
      <c r="EJ62" s="558"/>
      <c r="EK62" s="558"/>
      <c r="EL62" s="558"/>
      <c r="EM62" s="560">
        <f t="shared" si="9"/>
        <v>0</v>
      </c>
      <c r="EN62" s="556"/>
      <c r="EO62" s="556"/>
      <c r="EP62" s="556"/>
      <c r="EQ62" s="556"/>
      <c r="ER62" s="556"/>
      <c r="ES62" s="560">
        <f t="shared" si="10"/>
        <v>0</v>
      </c>
      <c r="ET62" s="556"/>
      <c r="EU62" s="556"/>
      <c r="EV62" s="556"/>
      <c r="EW62" s="556"/>
      <c r="EX62" s="556"/>
      <c r="EY62" s="555">
        <f t="shared" si="23"/>
        <v>0</v>
      </c>
      <c r="EZ62" s="556"/>
      <c r="FA62" s="556"/>
      <c r="FB62" s="556"/>
      <c r="FC62" s="556"/>
      <c r="FD62" s="556"/>
      <c r="FE62" s="556"/>
      <c r="FG62" s="557">
        <f t="shared" si="21"/>
        <v>0</v>
      </c>
      <c r="FH62" s="558"/>
      <c r="FI62" s="558"/>
      <c r="FJ62" s="558"/>
      <c r="FK62" s="558"/>
      <c r="FL62" s="558"/>
      <c r="FM62" s="558"/>
      <c r="FN62" s="559">
        <f t="shared" si="11"/>
        <v>0</v>
      </c>
      <c r="FO62" s="558"/>
      <c r="FP62" s="558"/>
      <c r="FQ62" s="558"/>
      <c r="FR62" s="558"/>
      <c r="FS62" s="558"/>
      <c r="FT62" s="560">
        <f t="shared" si="12"/>
        <v>0</v>
      </c>
      <c r="FU62" s="556"/>
      <c r="FV62" s="556"/>
      <c r="FW62" s="556"/>
      <c r="FX62" s="556"/>
      <c r="FY62" s="556"/>
      <c r="FZ62" s="560">
        <f t="shared" si="13"/>
        <v>0</v>
      </c>
      <c r="GA62" s="556"/>
      <c r="GB62" s="556"/>
      <c r="GC62" s="556"/>
      <c r="GD62" s="556"/>
      <c r="GE62" s="556"/>
      <c r="GF62" s="555">
        <f t="shared" si="17"/>
        <v>0</v>
      </c>
      <c r="GG62" s="556"/>
      <c r="GH62" s="556"/>
      <c r="GI62" s="556"/>
      <c r="GJ62" s="556"/>
      <c r="GK62" s="556"/>
      <c r="GL62" s="556"/>
      <c r="GV62" s="1"/>
      <c r="GW62" s="1"/>
      <c r="GX62" s="1"/>
      <c r="GY62" s="1"/>
      <c r="GZ62" s="1"/>
      <c r="HA62" s="1"/>
      <c r="HB62" s="1"/>
      <c r="HC62" s="1"/>
      <c r="HD62" s="1"/>
      <c r="HE62" s="1"/>
      <c r="HF62" s="1"/>
      <c r="HG62" s="1"/>
      <c r="HH62" s="1"/>
      <c r="HI62" s="1"/>
    </row>
    <row r="63" spans="1:203" s="19" customFormat="1" ht="12.75">
      <c r="A63" s="166"/>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8"/>
      <c r="AV63" s="14"/>
      <c r="AW63" s="14"/>
      <c r="AX63" s="141" t="str">
        <f t="shared" si="0"/>
        <v>-</v>
      </c>
      <c r="AY63" s="558">
        <f>IF(ROWS($AY$25:AY63)&gt;$BL$9,0,ROWS($AY$25:AY63))</f>
        <v>0</v>
      </c>
      <c r="AZ63" s="558"/>
      <c r="BA63" s="558"/>
      <c r="BB63" s="558"/>
      <c r="BC63" s="558"/>
      <c r="BD63" s="557">
        <f t="shared" si="18"/>
        <v>0</v>
      </c>
      <c r="BE63" s="558"/>
      <c r="BF63" s="558"/>
      <c r="BG63" s="558"/>
      <c r="BH63" s="558"/>
      <c r="BI63" s="558"/>
      <c r="BJ63" s="558"/>
      <c r="BK63" s="559">
        <f t="shared" si="1"/>
        <v>0</v>
      </c>
      <c r="BL63" s="558"/>
      <c r="BM63" s="558"/>
      <c r="BN63" s="558"/>
      <c r="BO63" s="558"/>
      <c r="BP63" s="558"/>
      <c r="BQ63" s="560">
        <f t="shared" si="2"/>
        <v>0</v>
      </c>
      <c r="BR63" s="556"/>
      <c r="BS63" s="556"/>
      <c r="BT63" s="556"/>
      <c r="BU63" s="556"/>
      <c r="BV63" s="556"/>
      <c r="BW63" s="560">
        <f t="shared" si="3"/>
        <v>0</v>
      </c>
      <c r="BX63" s="556"/>
      <c r="BY63" s="556"/>
      <c r="BZ63" s="556"/>
      <c r="CA63" s="556"/>
      <c r="CB63" s="556"/>
      <c r="CC63" s="555">
        <f t="shared" si="22"/>
        <v>0</v>
      </c>
      <c r="CD63" s="556"/>
      <c r="CE63" s="556"/>
      <c r="CF63" s="556"/>
      <c r="CG63" s="556"/>
      <c r="CH63" s="556"/>
      <c r="CI63" s="556"/>
      <c r="CJ63" s="134"/>
      <c r="CK63" s="557">
        <f t="shared" si="19"/>
        <v>0</v>
      </c>
      <c r="CL63" s="558"/>
      <c r="CM63" s="558"/>
      <c r="CN63" s="558"/>
      <c r="CO63" s="558"/>
      <c r="CP63" s="558"/>
      <c r="CQ63" s="558"/>
      <c r="CR63" s="559">
        <f t="shared" si="4"/>
        <v>0</v>
      </c>
      <c r="CS63" s="558"/>
      <c r="CT63" s="558"/>
      <c r="CU63" s="558"/>
      <c r="CV63" s="558"/>
      <c r="CW63" s="558"/>
      <c r="CX63" s="560">
        <f t="shared" si="5"/>
        <v>0</v>
      </c>
      <c r="CY63" s="556"/>
      <c r="CZ63" s="556"/>
      <c r="DA63" s="556"/>
      <c r="DB63" s="556"/>
      <c r="DC63" s="556"/>
      <c r="DD63" s="560">
        <f t="shared" si="6"/>
        <v>0</v>
      </c>
      <c r="DE63" s="556"/>
      <c r="DF63" s="556"/>
      <c r="DG63" s="556"/>
      <c r="DH63" s="556"/>
      <c r="DI63" s="556"/>
      <c r="DJ63" s="555">
        <f t="shared" si="15"/>
        <v>0</v>
      </c>
      <c r="DK63" s="556"/>
      <c r="DL63" s="556"/>
      <c r="DM63" s="556"/>
      <c r="DN63" s="556"/>
      <c r="DO63" s="556"/>
      <c r="DP63" s="556"/>
      <c r="DQ63" s="134"/>
      <c r="DR63" s="134"/>
      <c r="DS63" s="134"/>
      <c r="DT63" s="141" t="str">
        <f t="shared" si="7"/>
        <v>-</v>
      </c>
      <c r="DU63" s="558">
        <f>IF(ROWS($DU$25:DU63)&gt;$EH$9,0,ROWS($DU$25:DU63))</f>
        <v>0</v>
      </c>
      <c r="DV63" s="558"/>
      <c r="DW63" s="558"/>
      <c r="DX63" s="558"/>
      <c r="DY63" s="558"/>
      <c r="DZ63" s="557">
        <f t="shared" si="20"/>
        <v>0</v>
      </c>
      <c r="EA63" s="558"/>
      <c r="EB63" s="558"/>
      <c r="EC63" s="558"/>
      <c r="ED63" s="558"/>
      <c r="EE63" s="558"/>
      <c r="EF63" s="558"/>
      <c r="EG63" s="559">
        <f t="shared" si="8"/>
        <v>0</v>
      </c>
      <c r="EH63" s="558"/>
      <c r="EI63" s="558"/>
      <c r="EJ63" s="558"/>
      <c r="EK63" s="558"/>
      <c r="EL63" s="558"/>
      <c r="EM63" s="560">
        <f t="shared" si="9"/>
        <v>0</v>
      </c>
      <c r="EN63" s="556"/>
      <c r="EO63" s="556"/>
      <c r="EP63" s="556"/>
      <c r="EQ63" s="556"/>
      <c r="ER63" s="556"/>
      <c r="ES63" s="560">
        <f t="shared" si="10"/>
        <v>0</v>
      </c>
      <c r="ET63" s="556"/>
      <c r="EU63" s="556"/>
      <c r="EV63" s="556"/>
      <c r="EW63" s="556"/>
      <c r="EX63" s="556"/>
      <c r="EY63" s="555">
        <f t="shared" si="23"/>
        <v>0</v>
      </c>
      <c r="EZ63" s="556"/>
      <c r="FA63" s="556"/>
      <c r="FB63" s="556"/>
      <c r="FC63" s="556"/>
      <c r="FD63" s="556"/>
      <c r="FE63" s="556"/>
      <c r="FF63" s="134"/>
      <c r="FG63" s="557">
        <f t="shared" si="21"/>
        <v>0</v>
      </c>
      <c r="FH63" s="558"/>
      <c r="FI63" s="558"/>
      <c r="FJ63" s="558"/>
      <c r="FK63" s="558"/>
      <c r="FL63" s="558"/>
      <c r="FM63" s="558"/>
      <c r="FN63" s="559">
        <f t="shared" si="11"/>
        <v>0</v>
      </c>
      <c r="FO63" s="558"/>
      <c r="FP63" s="558"/>
      <c r="FQ63" s="558"/>
      <c r="FR63" s="558"/>
      <c r="FS63" s="558"/>
      <c r="FT63" s="560">
        <f t="shared" si="12"/>
        <v>0</v>
      </c>
      <c r="FU63" s="556"/>
      <c r="FV63" s="556"/>
      <c r="FW63" s="556"/>
      <c r="FX63" s="556"/>
      <c r="FY63" s="556"/>
      <c r="FZ63" s="560">
        <f t="shared" si="13"/>
        <v>0</v>
      </c>
      <c r="GA63" s="556"/>
      <c r="GB63" s="556"/>
      <c r="GC63" s="556"/>
      <c r="GD63" s="556"/>
      <c r="GE63" s="556"/>
      <c r="GF63" s="555">
        <f t="shared" si="17"/>
        <v>0</v>
      </c>
      <c r="GG63" s="556"/>
      <c r="GH63" s="556"/>
      <c r="GI63" s="556"/>
      <c r="GJ63" s="556"/>
      <c r="GK63" s="556"/>
      <c r="GL63" s="556"/>
      <c r="GM63" s="134"/>
      <c r="GN63" s="134"/>
      <c r="GO63" s="134"/>
      <c r="GP63" s="134"/>
      <c r="GQ63" s="134"/>
      <c r="GR63" s="134"/>
      <c r="GS63" s="134"/>
      <c r="GT63" s="134"/>
      <c r="GU63" s="134"/>
    </row>
    <row r="64" spans="1:203" s="19" customFormat="1" ht="12.75">
      <c r="A64" s="16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8"/>
      <c r="AV64" s="14"/>
      <c r="AW64" s="14"/>
      <c r="AX64" s="141" t="str">
        <f t="shared" si="0"/>
        <v>-</v>
      </c>
      <c r="AY64" s="558">
        <f>IF(ROWS($AY$25:AY64)&gt;$BL$9,0,ROWS($AY$25:AY64))</f>
        <v>0</v>
      </c>
      <c r="AZ64" s="558"/>
      <c r="BA64" s="558"/>
      <c r="BB64" s="558"/>
      <c r="BC64" s="558"/>
      <c r="BD64" s="557">
        <f>IF(AY64=0,0,CC63)</f>
        <v>0</v>
      </c>
      <c r="BE64" s="558"/>
      <c r="BF64" s="558"/>
      <c r="BG64" s="558"/>
      <c r="BH64" s="558"/>
      <c r="BI64" s="558"/>
      <c r="BJ64" s="558"/>
      <c r="BK64" s="559">
        <f t="shared" si="1"/>
        <v>0</v>
      </c>
      <c r="BL64" s="558"/>
      <c r="BM64" s="558"/>
      <c r="BN64" s="558"/>
      <c r="BO64" s="558"/>
      <c r="BP64" s="558"/>
      <c r="BQ64" s="560">
        <f t="shared" si="2"/>
        <v>0</v>
      </c>
      <c r="BR64" s="556"/>
      <c r="BS64" s="556"/>
      <c r="BT64" s="556"/>
      <c r="BU64" s="556"/>
      <c r="BV64" s="556"/>
      <c r="BW64" s="560">
        <f t="shared" si="3"/>
        <v>0</v>
      </c>
      <c r="BX64" s="556"/>
      <c r="BY64" s="556"/>
      <c r="BZ64" s="556"/>
      <c r="CA64" s="556"/>
      <c r="CB64" s="556"/>
      <c r="CC64" s="555">
        <f t="shared" si="22"/>
        <v>0</v>
      </c>
      <c r="CD64" s="556"/>
      <c r="CE64" s="556"/>
      <c r="CF64" s="556"/>
      <c r="CG64" s="556"/>
      <c r="CH64" s="556"/>
      <c r="CI64" s="556"/>
      <c r="CJ64" s="134"/>
      <c r="CK64" s="557">
        <f>IF(AY64=0,0,DJ63)</f>
        <v>0</v>
      </c>
      <c r="CL64" s="558"/>
      <c r="CM64" s="558"/>
      <c r="CN64" s="558"/>
      <c r="CO64" s="558"/>
      <c r="CP64" s="558"/>
      <c r="CQ64" s="558"/>
      <c r="CR64" s="559">
        <f t="shared" si="4"/>
        <v>0</v>
      </c>
      <c r="CS64" s="558"/>
      <c r="CT64" s="558"/>
      <c r="CU64" s="558"/>
      <c r="CV64" s="558"/>
      <c r="CW64" s="558"/>
      <c r="CX64" s="560">
        <f t="shared" si="5"/>
        <v>0</v>
      </c>
      <c r="CY64" s="556"/>
      <c r="CZ64" s="556"/>
      <c r="DA64" s="556"/>
      <c r="DB64" s="556"/>
      <c r="DC64" s="556"/>
      <c r="DD64" s="560">
        <f t="shared" si="6"/>
        <v>0</v>
      </c>
      <c r="DE64" s="556"/>
      <c r="DF64" s="556"/>
      <c r="DG64" s="556"/>
      <c r="DH64" s="556"/>
      <c r="DI64" s="556"/>
      <c r="DJ64" s="555">
        <f>IF(AY64=0,0,CK64-CX64)</f>
        <v>0</v>
      </c>
      <c r="DK64" s="556"/>
      <c r="DL64" s="556"/>
      <c r="DM64" s="556"/>
      <c r="DN64" s="556"/>
      <c r="DO64" s="556"/>
      <c r="DP64" s="556"/>
      <c r="DQ64" s="134"/>
      <c r="DR64" s="134"/>
      <c r="DS64" s="134"/>
      <c r="DT64" s="141" t="str">
        <f t="shared" si="7"/>
        <v>-</v>
      </c>
      <c r="DU64" s="558">
        <f>IF(ROWS($DU$25:DU64)&gt;$EH$9,0,ROWS($DU$25:DU64))</f>
        <v>0</v>
      </c>
      <c r="DV64" s="558"/>
      <c r="DW64" s="558"/>
      <c r="DX64" s="558"/>
      <c r="DY64" s="558"/>
      <c r="DZ64" s="557">
        <f>IF(DU64=0,0,EY63)</f>
        <v>0</v>
      </c>
      <c r="EA64" s="558"/>
      <c r="EB64" s="558"/>
      <c r="EC64" s="558"/>
      <c r="ED64" s="558"/>
      <c r="EE64" s="558"/>
      <c r="EF64" s="558"/>
      <c r="EG64" s="559">
        <f t="shared" si="8"/>
        <v>0</v>
      </c>
      <c r="EH64" s="558"/>
      <c r="EI64" s="558"/>
      <c r="EJ64" s="558"/>
      <c r="EK64" s="558"/>
      <c r="EL64" s="558"/>
      <c r="EM64" s="560">
        <f t="shared" si="9"/>
        <v>0</v>
      </c>
      <c r="EN64" s="556"/>
      <c r="EO64" s="556"/>
      <c r="EP64" s="556"/>
      <c r="EQ64" s="556"/>
      <c r="ER64" s="556"/>
      <c r="ES64" s="560">
        <f t="shared" si="10"/>
        <v>0</v>
      </c>
      <c r="ET64" s="556"/>
      <c r="EU64" s="556"/>
      <c r="EV64" s="556"/>
      <c r="EW64" s="556"/>
      <c r="EX64" s="556"/>
      <c r="EY64" s="555">
        <f>IF(DU64=0,0,DZ64-EM64)</f>
        <v>0</v>
      </c>
      <c r="EZ64" s="556"/>
      <c r="FA64" s="556"/>
      <c r="FB64" s="556"/>
      <c r="FC64" s="556"/>
      <c r="FD64" s="556"/>
      <c r="FE64" s="556"/>
      <c r="FF64" s="134"/>
      <c r="FG64" s="557">
        <f>IF(DU64=0,0,GF63)</f>
        <v>0</v>
      </c>
      <c r="FH64" s="558"/>
      <c r="FI64" s="558"/>
      <c r="FJ64" s="558"/>
      <c r="FK64" s="558"/>
      <c r="FL64" s="558"/>
      <c r="FM64" s="558"/>
      <c r="FN64" s="559">
        <f t="shared" si="11"/>
        <v>0</v>
      </c>
      <c r="FO64" s="558"/>
      <c r="FP64" s="558"/>
      <c r="FQ64" s="558"/>
      <c r="FR64" s="558"/>
      <c r="FS64" s="558"/>
      <c r="FT64" s="560">
        <f t="shared" si="12"/>
        <v>0</v>
      </c>
      <c r="FU64" s="556"/>
      <c r="FV64" s="556"/>
      <c r="FW64" s="556"/>
      <c r="FX64" s="556"/>
      <c r="FY64" s="556"/>
      <c r="FZ64" s="560">
        <f t="shared" si="13"/>
        <v>0</v>
      </c>
      <c r="GA64" s="556"/>
      <c r="GB64" s="556"/>
      <c r="GC64" s="556"/>
      <c r="GD64" s="556"/>
      <c r="GE64" s="556"/>
      <c r="GF64" s="555">
        <f>IF(DU64=0,0,FG64-FT64)</f>
        <v>0</v>
      </c>
      <c r="GG64" s="556"/>
      <c r="GH64" s="556"/>
      <c r="GI64" s="556"/>
      <c r="GJ64" s="556"/>
      <c r="GK64" s="556"/>
      <c r="GL64" s="556"/>
      <c r="GM64" s="134"/>
      <c r="GN64" s="134"/>
      <c r="GO64" s="134"/>
      <c r="GP64" s="134"/>
      <c r="GQ64" s="134"/>
      <c r="GR64" s="134"/>
      <c r="GS64" s="134"/>
      <c r="GT64" s="134"/>
      <c r="GU64" s="134"/>
    </row>
    <row r="65" spans="1:203" s="19" customFormat="1" ht="12.75">
      <c r="A65" s="166"/>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8"/>
      <c r="AV65" s="5"/>
      <c r="AW65" s="5"/>
      <c r="AX65" s="141" t="str">
        <f t="shared" si="0"/>
        <v>-</v>
      </c>
      <c r="AY65" s="558">
        <f>IF(ROWS($AY$25:AY65)&gt;$BL$9,0,ROWS($AY$25:AY65))</f>
        <v>0</v>
      </c>
      <c r="AZ65" s="558"/>
      <c r="BA65" s="558"/>
      <c r="BB65" s="558"/>
      <c r="BC65" s="558"/>
      <c r="BD65" s="557">
        <f t="shared" si="18"/>
        <v>0</v>
      </c>
      <c r="BE65" s="558"/>
      <c r="BF65" s="558"/>
      <c r="BG65" s="558"/>
      <c r="BH65" s="558"/>
      <c r="BI65" s="558"/>
      <c r="BJ65" s="558"/>
      <c r="BK65" s="559">
        <f t="shared" si="1"/>
        <v>0</v>
      </c>
      <c r="BL65" s="558"/>
      <c r="BM65" s="558"/>
      <c r="BN65" s="558"/>
      <c r="BO65" s="558"/>
      <c r="BP65" s="558"/>
      <c r="BQ65" s="560">
        <f t="shared" si="2"/>
        <v>0</v>
      </c>
      <c r="BR65" s="556"/>
      <c r="BS65" s="556"/>
      <c r="BT65" s="556"/>
      <c r="BU65" s="556"/>
      <c r="BV65" s="556"/>
      <c r="BW65" s="560">
        <f t="shared" si="3"/>
        <v>0</v>
      </c>
      <c r="BX65" s="556"/>
      <c r="BY65" s="556"/>
      <c r="BZ65" s="556"/>
      <c r="CA65" s="556"/>
      <c r="CB65" s="556"/>
      <c r="CC65" s="555">
        <f t="shared" si="22"/>
        <v>0</v>
      </c>
      <c r="CD65" s="556"/>
      <c r="CE65" s="556"/>
      <c r="CF65" s="556"/>
      <c r="CG65" s="556"/>
      <c r="CH65" s="556"/>
      <c r="CI65" s="556"/>
      <c r="CJ65" s="134"/>
      <c r="CK65" s="557">
        <f t="shared" si="19"/>
        <v>0</v>
      </c>
      <c r="CL65" s="558"/>
      <c r="CM65" s="558"/>
      <c r="CN65" s="558"/>
      <c r="CO65" s="558"/>
      <c r="CP65" s="558"/>
      <c r="CQ65" s="558"/>
      <c r="CR65" s="559">
        <f t="shared" si="4"/>
        <v>0</v>
      </c>
      <c r="CS65" s="558"/>
      <c r="CT65" s="558"/>
      <c r="CU65" s="558"/>
      <c r="CV65" s="558"/>
      <c r="CW65" s="558"/>
      <c r="CX65" s="560">
        <f t="shared" si="5"/>
        <v>0</v>
      </c>
      <c r="CY65" s="556"/>
      <c r="CZ65" s="556"/>
      <c r="DA65" s="556"/>
      <c r="DB65" s="556"/>
      <c r="DC65" s="556"/>
      <c r="DD65" s="560">
        <f t="shared" si="6"/>
        <v>0</v>
      </c>
      <c r="DE65" s="556"/>
      <c r="DF65" s="556"/>
      <c r="DG65" s="556"/>
      <c r="DH65" s="556"/>
      <c r="DI65" s="556"/>
      <c r="DJ65" s="555">
        <f t="shared" si="15"/>
        <v>0</v>
      </c>
      <c r="DK65" s="556"/>
      <c r="DL65" s="556"/>
      <c r="DM65" s="556"/>
      <c r="DN65" s="556"/>
      <c r="DO65" s="556"/>
      <c r="DP65" s="556"/>
      <c r="DQ65" s="134"/>
      <c r="DR65" s="134"/>
      <c r="DS65" s="134"/>
      <c r="DT65" s="141" t="str">
        <f t="shared" si="7"/>
        <v>-</v>
      </c>
      <c r="DU65" s="558">
        <f>IF(ROWS($DU$25:DU65)&gt;$EH$9,0,ROWS($DU$25:DU65))</f>
        <v>0</v>
      </c>
      <c r="DV65" s="558"/>
      <c r="DW65" s="558"/>
      <c r="DX65" s="558"/>
      <c r="DY65" s="558"/>
      <c r="DZ65" s="557">
        <f t="shared" si="20"/>
        <v>0</v>
      </c>
      <c r="EA65" s="558"/>
      <c r="EB65" s="558"/>
      <c r="EC65" s="558"/>
      <c r="ED65" s="558"/>
      <c r="EE65" s="558"/>
      <c r="EF65" s="558"/>
      <c r="EG65" s="559">
        <f t="shared" si="8"/>
        <v>0</v>
      </c>
      <c r="EH65" s="558"/>
      <c r="EI65" s="558"/>
      <c r="EJ65" s="558"/>
      <c r="EK65" s="558"/>
      <c r="EL65" s="558"/>
      <c r="EM65" s="560">
        <f t="shared" si="9"/>
        <v>0</v>
      </c>
      <c r="EN65" s="556"/>
      <c r="EO65" s="556"/>
      <c r="EP65" s="556"/>
      <c r="EQ65" s="556"/>
      <c r="ER65" s="556"/>
      <c r="ES65" s="560">
        <f t="shared" si="10"/>
        <v>0</v>
      </c>
      <c r="ET65" s="556"/>
      <c r="EU65" s="556"/>
      <c r="EV65" s="556"/>
      <c r="EW65" s="556"/>
      <c r="EX65" s="556"/>
      <c r="EY65" s="555">
        <f t="shared" si="23"/>
        <v>0</v>
      </c>
      <c r="EZ65" s="556"/>
      <c r="FA65" s="556"/>
      <c r="FB65" s="556"/>
      <c r="FC65" s="556"/>
      <c r="FD65" s="556"/>
      <c r="FE65" s="556"/>
      <c r="FF65" s="134"/>
      <c r="FG65" s="557">
        <f t="shared" si="21"/>
        <v>0</v>
      </c>
      <c r="FH65" s="558"/>
      <c r="FI65" s="558"/>
      <c r="FJ65" s="558"/>
      <c r="FK65" s="558"/>
      <c r="FL65" s="558"/>
      <c r="FM65" s="558"/>
      <c r="FN65" s="559">
        <f t="shared" si="11"/>
        <v>0</v>
      </c>
      <c r="FO65" s="558"/>
      <c r="FP65" s="558"/>
      <c r="FQ65" s="558"/>
      <c r="FR65" s="558"/>
      <c r="FS65" s="558"/>
      <c r="FT65" s="560">
        <f t="shared" si="12"/>
        <v>0</v>
      </c>
      <c r="FU65" s="556"/>
      <c r="FV65" s="556"/>
      <c r="FW65" s="556"/>
      <c r="FX65" s="556"/>
      <c r="FY65" s="556"/>
      <c r="FZ65" s="560">
        <f t="shared" si="13"/>
        <v>0</v>
      </c>
      <c r="GA65" s="556"/>
      <c r="GB65" s="556"/>
      <c r="GC65" s="556"/>
      <c r="GD65" s="556"/>
      <c r="GE65" s="556"/>
      <c r="GF65" s="555">
        <f t="shared" si="17"/>
        <v>0</v>
      </c>
      <c r="GG65" s="556"/>
      <c r="GH65" s="556"/>
      <c r="GI65" s="556"/>
      <c r="GJ65" s="556"/>
      <c r="GK65" s="556"/>
      <c r="GL65" s="556"/>
      <c r="GM65" s="134"/>
      <c r="GN65" s="134"/>
      <c r="GO65" s="134"/>
      <c r="GP65" s="134"/>
      <c r="GQ65" s="134"/>
      <c r="GR65" s="134"/>
      <c r="GS65" s="134"/>
      <c r="GT65" s="134"/>
      <c r="GU65" s="134"/>
    </row>
    <row r="66" spans="1:203" s="19" customFormat="1" ht="12.75">
      <c r="A66" s="166"/>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8"/>
      <c r="AV66" s="5"/>
      <c r="AW66" s="5"/>
      <c r="AX66" s="141" t="str">
        <f t="shared" si="0"/>
        <v>-</v>
      </c>
      <c r="AY66" s="558">
        <f>IF(ROWS($AY$25:AY66)&gt;$BL$9,0,ROWS($AY$25:AY66))</f>
        <v>0</v>
      </c>
      <c r="AZ66" s="558"/>
      <c r="BA66" s="558"/>
      <c r="BB66" s="558"/>
      <c r="BC66" s="558"/>
      <c r="BD66" s="557">
        <f t="shared" si="18"/>
        <v>0</v>
      </c>
      <c r="BE66" s="558"/>
      <c r="BF66" s="558"/>
      <c r="BG66" s="558"/>
      <c r="BH66" s="558"/>
      <c r="BI66" s="558"/>
      <c r="BJ66" s="558"/>
      <c r="BK66" s="559">
        <f t="shared" si="1"/>
        <v>0</v>
      </c>
      <c r="BL66" s="558"/>
      <c r="BM66" s="558"/>
      <c r="BN66" s="558"/>
      <c r="BO66" s="558"/>
      <c r="BP66" s="558"/>
      <c r="BQ66" s="560">
        <f t="shared" si="2"/>
        <v>0</v>
      </c>
      <c r="BR66" s="556"/>
      <c r="BS66" s="556"/>
      <c r="BT66" s="556"/>
      <c r="BU66" s="556"/>
      <c r="BV66" s="556"/>
      <c r="BW66" s="560">
        <f t="shared" si="3"/>
        <v>0</v>
      </c>
      <c r="BX66" s="556"/>
      <c r="BY66" s="556"/>
      <c r="BZ66" s="556"/>
      <c r="CA66" s="556"/>
      <c r="CB66" s="556"/>
      <c r="CC66" s="555">
        <f t="shared" si="22"/>
        <v>0</v>
      </c>
      <c r="CD66" s="556"/>
      <c r="CE66" s="556"/>
      <c r="CF66" s="556"/>
      <c r="CG66" s="556"/>
      <c r="CH66" s="556"/>
      <c r="CI66" s="556"/>
      <c r="CJ66" s="134"/>
      <c r="CK66" s="557">
        <f t="shared" si="19"/>
        <v>0</v>
      </c>
      <c r="CL66" s="558"/>
      <c r="CM66" s="558"/>
      <c r="CN66" s="558"/>
      <c r="CO66" s="558"/>
      <c r="CP66" s="558"/>
      <c r="CQ66" s="558"/>
      <c r="CR66" s="559">
        <f t="shared" si="4"/>
        <v>0</v>
      </c>
      <c r="CS66" s="558"/>
      <c r="CT66" s="558"/>
      <c r="CU66" s="558"/>
      <c r="CV66" s="558"/>
      <c r="CW66" s="558"/>
      <c r="CX66" s="560">
        <f t="shared" si="5"/>
        <v>0</v>
      </c>
      <c r="CY66" s="556"/>
      <c r="CZ66" s="556"/>
      <c r="DA66" s="556"/>
      <c r="DB66" s="556"/>
      <c r="DC66" s="556"/>
      <c r="DD66" s="560">
        <f t="shared" si="6"/>
        <v>0</v>
      </c>
      <c r="DE66" s="556"/>
      <c r="DF66" s="556"/>
      <c r="DG66" s="556"/>
      <c r="DH66" s="556"/>
      <c r="DI66" s="556"/>
      <c r="DJ66" s="555">
        <f t="shared" si="15"/>
        <v>0</v>
      </c>
      <c r="DK66" s="556"/>
      <c r="DL66" s="556"/>
      <c r="DM66" s="556"/>
      <c r="DN66" s="556"/>
      <c r="DO66" s="556"/>
      <c r="DP66" s="556"/>
      <c r="DQ66" s="134"/>
      <c r="DR66" s="134"/>
      <c r="DS66" s="134"/>
      <c r="DT66" s="141" t="str">
        <f t="shared" si="7"/>
        <v>-</v>
      </c>
      <c r="DU66" s="558">
        <f>IF(ROWS($DU$25:DU66)&gt;$EH$9,0,ROWS($DU$25:DU66))</f>
        <v>0</v>
      </c>
      <c r="DV66" s="558"/>
      <c r="DW66" s="558"/>
      <c r="DX66" s="558"/>
      <c r="DY66" s="558"/>
      <c r="DZ66" s="557">
        <f t="shared" si="20"/>
        <v>0</v>
      </c>
      <c r="EA66" s="558"/>
      <c r="EB66" s="558"/>
      <c r="EC66" s="558"/>
      <c r="ED66" s="558"/>
      <c r="EE66" s="558"/>
      <c r="EF66" s="558"/>
      <c r="EG66" s="559">
        <f t="shared" si="8"/>
        <v>0</v>
      </c>
      <c r="EH66" s="558"/>
      <c r="EI66" s="558"/>
      <c r="EJ66" s="558"/>
      <c r="EK66" s="558"/>
      <c r="EL66" s="558"/>
      <c r="EM66" s="560">
        <f t="shared" si="9"/>
        <v>0</v>
      </c>
      <c r="EN66" s="556"/>
      <c r="EO66" s="556"/>
      <c r="EP66" s="556"/>
      <c r="EQ66" s="556"/>
      <c r="ER66" s="556"/>
      <c r="ES66" s="560">
        <f t="shared" si="10"/>
        <v>0</v>
      </c>
      <c r="ET66" s="556"/>
      <c r="EU66" s="556"/>
      <c r="EV66" s="556"/>
      <c r="EW66" s="556"/>
      <c r="EX66" s="556"/>
      <c r="EY66" s="555">
        <f t="shared" si="23"/>
        <v>0</v>
      </c>
      <c r="EZ66" s="556"/>
      <c r="FA66" s="556"/>
      <c r="FB66" s="556"/>
      <c r="FC66" s="556"/>
      <c r="FD66" s="556"/>
      <c r="FE66" s="556"/>
      <c r="FF66" s="134"/>
      <c r="FG66" s="557">
        <f t="shared" si="21"/>
        <v>0</v>
      </c>
      <c r="FH66" s="558"/>
      <c r="FI66" s="558"/>
      <c r="FJ66" s="558"/>
      <c r="FK66" s="558"/>
      <c r="FL66" s="558"/>
      <c r="FM66" s="558"/>
      <c r="FN66" s="559">
        <f t="shared" si="11"/>
        <v>0</v>
      </c>
      <c r="FO66" s="558"/>
      <c r="FP66" s="558"/>
      <c r="FQ66" s="558"/>
      <c r="FR66" s="558"/>
      <c r="FS66" s="558"/>
      <c r="FT66" s="560">
        <f t="shared" si="12"/>
        <v>0</v>
      </c>
      <c r="FU66" s="556"/>
      <c r="FV66" s="556"/>
      <c r="FW66" s="556"/>
      <c r="FX66" s="556"/>
      <c r="FY66" s="556"/>
      <c r="FZ66" s="560">
        <f t="shared" si="13"/>
        <v>0</v>
      </c>
      <c r="GA66" s="556"/>
      <c r="GB66" s="556"/>
      <c r="GC66" s="556"/>
      <c r="GD66" s="556"/>
      <c r="GE66" s="556"/>
      <c r="GF66" s="555">
        <f t="shared" si="17"/>
        <v>0</v>
      </c>
      <c r="GG66" s="556"/>
      <c r="GH66" s="556"/>
      <c r="GI66" s="556"/>
      <c r="GJ66" s="556"/>
      <c r="GK66" s="556"/>
      <c r="GL66" s="556"/>
      <c r="GM66" s="134"/>
      <c r="GN66" s="134"/>
      <c r="GO66" s="134"/>
      <c r="GP66" s="134"/>
      <c r="GQ66" s="134"/>
      <c r="GR66" s="134"/>
      <c r="GS66" s="134"/>
      <c r="GT66" s="134"/>
      <c r="GU66" s="134"/>
    </row>
    <row r="67" spans="1:203" s="19" customFormat="1" ht="12.75">
      <c r="A67" s="166"/>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8"/>
      <c r="AV67" s="1"/>
      <c r="AW67" s="1"/>
      <c r="AX67" s="141" t="str">
        <f t="shared" si="0"/>
        <v>-</v>
      </c>
      <c r="AY67" s="558">
        <f>IF(ROWS($AY$25:AY67)&gt;$BL$9,0,ROWS($AY$25:AY67))</f>
        <v>0</v>
      </c>
      <c r="AZ67" s="558"/>
      <c r="BA67" s="558"/>
      <c r="BB67" s="558"/>
      <c r="BC67" s="558"/>
      <c r="BD67" s="557">
        <f t="shared" si="18"/>
        <v>0</v>
      </c>
      <c r="BE67" s="558"/>
      <c r="BF67" s="558"/>
      <c r="BG67" s="558"/>
      <c r="BH67" s="558"/>
      <c r="BI67" s="558"/>
      <c r="BJ67" s="558"/>
      <c r="BK67" s="559">
        <f t="shared" si="1"/>
        <v>0</v>
      </c>
      <c r="BL67" s="558"/>
      <c r="BM67" s="558"/>
      <c r="BN67" s="558"/>
      <c r="BO67" s="558"/>
      <c r="BP67" s="558"/>
      <c r="BQ67" s="560">
        <f t="shared" si="2"/>
        <v>0</v>
      </c>
      <c r="BR67" s="556"/>
      <c r="BS67" s="556"/>
      <c r="BT67" s="556"/>
      <c r="BU67" s="556"/>
      <c r="BV67" s="556"/>
      <c r="BW67" s="560">
        <f t="shared" si="3"/>
        <v>0</v>
      </c>
      <c r="BX67" s="556"/>
      <c r="BY67" s="556"/>
      <c r="BZ67" s="556"/>
      <c r="CA67" s="556"/>
      <c r="CB67" s="556"/>
      <c r="CC67" s="555">
        <f t="shared" si="22"/>
        <v>0</v>
      </c>
      <c r="CD67" s="556"/>
      <c r="CE67" s="556"/>
      <c r="CF67" s="556"/>
      <c r="CG67" s="556"/>
      <c r="CH67" s="556"/>
      <c r="CI67" s="556"/>
      <c r="CJ67" s="134"/>
      <c r="CK67" s="557">
        <f t="shared" si="19"/>
        <v>0</v>
      </c>
      <c r="CL67" s="558"/>
      <c r="CM67" s="558"/>
      <c r="CN67" s="558"/>
      <c r="CO67" s="558"/>
      <c r="CP67" s="558"/>
      <c r="CQ67" s="558"/>
      <c r="CR67" s="559">
        <f t="shared" si="4"/>
        <v>0</v>
      </c>
      <c r="CS67" s="558"/>
      <c r="CT67" s="558"/>
      <c r="CU67" s="558"/>
      <c r="CV67" s="558"/>
      <c r="CW67" s="558"/>
      <c r="CX67" s="560">
        <f t="shared" si="5"/>
        <v>0</v>
      </c>
      <c r="CY67" s="556"/>
      <c r="CZ67" s="556"/>
      <c r="DA67" s="556"/>
      <c r="DB67" s="556"/>
      <c r="DC67" s="556"/>
      <c r="DD67" s="560">
        <f t="shared" si="6"/>
        <v>0</v>
      </c>
      <c r="DE67" s="556"/>
      <c r="DF67" s="556"/>
      <c r="DG67" s="556"/>
      <c r="DH67" s="556"/>
      <c r="DI67" s="556"/>
      <c r="DJ67" s="555">
        <f t="shared" si="15"/>
        <v>0</v>
      </c>
      <c r="DK67" s="556"/>
      <c r="DL67" s="556"/>
      <c r="DM67" s="556"/>
      <c r="DN67" s="556"/>
      <c r="DO67" s="556"/>
      <c r="DP67" s="556"/>
      <c r="DQ67" s="134"/>
      <c r="DR67" s="134"/>
      <c r="DS67" s="134"/>
      <c r="DT67" s="141" t="str">
        <f t="shared" si="7"/>
        <v>-</v>
      </c>
      <c r="DU67" s="558">
        <f>IF(ROWS($DU$25:DU67)&gt;$EH$9,0,ROWS($DU$25:DU67))</f>
        <v>0</v>
      </c>
      <c r="DV67" s="558"/>
      <c r="DW67" s="558"/>
      <c r="DX67" s="558"/>
      <c r="DY67" s="558"/>
      <c r="DZ67" s="557">
        <f t="shared" si="20"/>
        <v>0</v>
      </c>
      <c r="EA67" s="558"/>
      <c r="EB67" s="558"/>
      <c r="EC67" s="558"/>
      <c r="ED67" s="558"/>
      <c r="EE67" s="558"/>
      <c r="EF67" s="558"/>
      <c r="EG67" s="559">
        <f t="shared" si="8"/>
        <v>0</v>
      </c>
      <c r="EH67" s="558"/>
      <c r="EI67" s="558"/>
      <c r="EJ67" s="558"/>
      <c r="EK67" s="558"/>
      <c r="EL67" s="558"/>
      <c r="EM67" s="560">
        <f t="shared" si="9"/>
        <v>0</v>
      </c>
      <c r="EN67" s="556"/>
      <c r="EO67" s="556"/>
      <c r="EP67" s="556"/>
      <c r="EQ67" s="556"/>
      <c r="ER67" s="556"/>
      <c r="ES67" s="560">
        <f t="shared" si="10"/>
        <v>0</v>
      </c>
      <c r="ET67" s="556"/>
      <c r="EU67" s="556"/>
      <c r="EV67" s="556"/>
      <c r="EW67" s="556"/>
      <c r="EX67" s="556"/>
      <c r="EY67" s="555">
        <f t="shared" si="23"/>
        <v>0</v>
      </c>
      <c r="EZ67" s="556"/>
      <c r="FA67" s="556"/>
      <c r="FB67" s="556"/>
      <c r="FC67" s="556"/>
      <c r="FD67" s="556"/>
      <c r="FE67" s="556"/>
      <c r="FF67" s="134"/>
      <c r="FG67" s="557">
        <f t="shared" si="21"/>
        <v>0</v>
      </c>
      <c r="FH67" s="558"/>
      <c r="FI67" s="558"/>
      <c r="FJ67" s="558"/>
      <c r="FK67" s="558"/>
      <c r="FL67" s="558"/>
      <c r="FM67" s="558"/>
      <c r="FN67" s="559">
        <f t="shared" si="11"/>
        <v>0</v>
      </c>
      <c r="FO67" s="558"/>
      <c r="FP67" s="558"/>
      <c r="FQ67" s="558"/>
      <c r="FR67" s="558"/>
      <c r="FS67" s="558"/>
      <c r="FT67" s="560">
        <f t="shared" si="12"/>
        <v>0</v>
      </c>
      <c r="FU67" s="556"/>
      <c r="FV67" s="556"/>
      <c r="FW67" s="556"/>
      <c r="FX67" s="556"/>
      <c r="FY67" s="556"/>
      <c r="FZ67" s="560">
        <f t="shared" si="13"/>
        <v>0</v>
      </c>
      <c r="GA67" s="556"/>
      <c r="GB67" s="556"/>
      <c r="GC67" s="556"/>
      <c r="GD67" s="556"/>
      <c r="GE67" s="556"/>
      <c r="GF67" s="555">
        <f t="shared" si="17"/>
        <v>0</v>
      </c>
      <c r="GG67" s="556"/>
      <c r="GH67" s="556"/>
      <c r="GI67" s="556"/>
      <c r="GJ67" s="556"/>
      <c r="GK67" s="556"/>
      <c r="GL67" s="556"/>
      <c r="GM67" s="134"/>
      <c r="GN67" s="134"/>
      <c r="GO67" s="134"/>
      <c r="GP67" s="134"/>
      <c r="GQ67" s="134"/>
      <c r="GR67" s="134"/>
      <c r="GS67" s="134"/>
      <c r="GT67" s="134"/>
      <c r="GU67" s="134"/>
    </row>
    <row r="68" spans="1:217" ht="12.75">
      <c r="A68" s="166"/>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8"/>
      <c r="AX68" s="141" t="str">
        <f t="shared" si="0"/>
        <v>-</v>
      </c>
      <c r="AY68" s="558">
        <f>IF(ROWS($AY$25:AY68)&gt;$BL$9,0,ROWS($AY$25:AY68))</f>
        <v>0</v>
      </c>
      <c r="AZ68" s="558"/>
      <c r="BA68" s="558"/>
      <c r="BB68" s="558"/>
      <c r="BC68" s="558"/>
      <c r="BD68" s="557">
        <f t="shared" si="18"/>
        <v>0</v>
      </c>
      <c r="BE68" s="558"/>
      <c r="BF68" s="558"/>
      <c r="BG68" s="558"/>
      <c r="BH68" s="558"/>
      <c r="BI68" s="558"/>
      <c r="BJ68" s="558"/>
      <c r="BK68" s="559">
        <f t="shared" si="1"/>
        <v>0</v>
      </c>
      <c r="BL68" s="558"/>
      <c r="BM68" s="558"/>
      <c r="BN68" s="558"/>
      <c r="BO68" s="558"/>
      <c r="BP68" s="558"/>
      <c r="BQ68" s="560">
        <f t="shared" si="2"/>
        <v>0</v>
      </c>
      <c r="BR68" s="556"/>
      <c r="BS68" s="556"/>
      <c r="BT68" s="556"/>
      <c r="BU68" s="556"/>
      <c r="BV68" s="556"/>
      <c r="BW68" s="560">
        <f t="shared" si="3"/>
        <v>0</v>
      </c>
      <c r="BX68" s="556"/>
      <c r="BY68" s="556"/>
      <c r="BZ68" s="556"/>
      <c r="CA68" s="556"/>
      <c r="CB68" s="556"/>
      <c r="CC68" s="555">
        <f t="shared" si="22"/>
        <v>0</v>
      </c>
      <c r="CD68" s="556"/>
      <c r="CE68" s="556"/>
      <c r="CF68" s="556"/>
      <c r="CG68" s="556"/>
      <c r="CH68" s="556"/>
      <c r="CI68" s="556"/>
      <c r="CK68" s="557">
        <f t="shared" si="19"/>
        <v>0</v>
      </c>
      <c r="CL68" s="558"/>
      <c r="CM68" s="558"/>
      <c r="CN68" s="558"/>
      <c r="CO68" s="558"/>
      <c r="CP68" s="558"/>
      <c r="CQ68" s="558"/>
      <c r="CR68" s="559">
        <f t="shared" si="4"/>
        <v>0</v>
      </c>
      <c r="CS68" s="558"/>
      <c r="CT68" s="558"/>
      <c r="CU68" s="558"/>
      <c r="CV68" s="558"/>
      <c r="CW68" s="558"/>
      <c r="CX68" s="560">
        <f t="shared" si="5"/>
        <v>0</v>
      </c>
      <c r="CY68" s="556"/>
      <c r="CZ68" s="556"/>
      <c r="DA68" s="556"/>
      <c r="DB68" s="556"/>
      <c r="DC68" s="556"/>
      <c r="DD68" s="560">
        <f t="shared" si="6"/>
        <v>0</v>
      </c>
      <c r="DE68" s="556"/>
      <c r="DF68" s="556"/>
      <c r="DG68" s="556"/>
      <c r="DH68" s="556"/>
      <c r="DI68" s="556"/>
      <c r="DJ68" s="555">
        <f t="shared" si="15"/>
        <v>0</v>
      </c>
      <c r="DK68" s="556"/>
      <c r="DL68" s="556"/>
      <c r="DM68" s="556"/>
      <c r="DN68" s="556"/>
      <c r="DO68" s="556"/>
      <c r="DP68" s="556"/>
      <c r="DT68" s="141" t="str">
        <f t="shared" si="7"/>
        <v>-</v>
      </c>
      <c r="DU68" s="558">
        <f>IF(ROWS($DU$25:DU68)&gt;$EH$9,0,ROWS($DU$25:DU68))</f>
        <v>0</v>
      </c>
      <c r="DV68" s="558"/>
      <c r="DW68" s="558"/>
      <c r="DX68" s="558"/>
      <c r="DY68" s="558"/>
      <c r="DZ68" s="557">
        <f t="shared" si="20"/>
        <v>0</v>
      </c>
      <c r="EA68" s="558"/>
      <c r="EB68" s="558"/>
      <c r="EC68" s="558"/>
      <c r="ED68" s="558"/>
      <c r="EE68" s="558"/>
      <c r="EF68" s="558"/>
      <c r="EG68" s="559">
        <f t="shared" si="8"/>
        <v>0</v>
      </c>
      <c r="EH68" s="558"/>
      <c r="EI68" s="558"/>
      <c r="EJ68" s="558"/>
      <c r="EK68" s="558"/>
      <c r="EL68" s="558"/>
      <c r="EM68" s="560">
        <f t="shared" si="9"/>
        <v>0</v>
      </c>
      <c r="EN68" s="556"/>
      <c r="EO68" s="556"/>
      <c r="EP68" s="556"/>
      <c r="EQ68" s="556"/>
      <c r="ER68" s="556"/>
      <c r="ES68" s="560">
        <f t="shared" si="10"/>
        <v>0</v>
      </c>
      <c r="ET68" s="556"/>
      <c r="EU68" s="556"/>
      <c r="EV68" s="556"/>
      <c r="EW68" s="556"/>
      <c r="EX68" s="556"/>
      <c r="EY68" s="555">
        <f t="shared" si="23"/>
        <v>0</v>
      </c>
      <c r="EZ68" s="556"/>
      <c r="FA68" s="556"/>
      <c r="FB68" s="556"/>
      <c r="FC68" s="556"/>
      <c r="FD68" s="556"/>
      <c r="FE68" s="556"/>
      <c r="FG68" s="557">
        <f t="shared" si="21"/>
        <v>0</v>
      </c>
      <c r="FH68" s="558"/>
      <c r="FI68" s="558"/>
      <c r="FJ68" s="558"/>
      <c r="FK68" s="558"/>
      <c r="FL68" s="558"/>
      <c r="FM68" s="558"/>
      <c r="FN68" s="559">
        <f t="shared" si="11"/>
        <v>0</v>
      </c>
      <c r="FO68" s="558"/>
      <c r="FP68" s="558"/>
      <c r="FQ68" s="558"/>
      <c r="FR68" s="558"/>
      <c r="FS68" s="558"/>
      <c r="FT68" s="560">
        <f t="shared" si="12"/>
        <v>0</v>
      </c>
      <c r="FU68" s="556"/>
      <c r="FV68" s="556"/>
      <c r="FW68" s="556"/>
      <c r="FX68" s="556"/>
      <c r="FY68" s="556"/>
      <c r="FZ68" s="560">
        <f t="shared" si="13"/>
        <v>0</v>
      </c>
      <c r="GA68" s="556"/>
      <c r="GB68" s="556"/>
      <c r="GC68" s="556"/>
      <c r="GD68" s="556"/>
      <c r="GE68" s="556"/>
      <c r="GF68" s="555">
        <f t="shared" si="17"/>
        <v>0</v>
      </c>
      <c r="GG68" s="556"/>
      <c r="GH68" s="556"/>
      <c r="GI68" s="556"/>
      <c r="GJ68" s="556"/>
      <c r="GK68" s="556"/>
      <c r="GL68" s="556"/>
      <c r="GV68" s="1"/>
      <c r="GW68" s="1"/>
      <c r="GX68" s="1"/>
      <c r="GY68" s="1"/>
      <c r="GZ68" s="1"/>
      <c r="HA68" s="1"/>
      <c r="HB68" s="1"/>
      <c r="HC68" s="1"/>
      <c r="HD68" s="1"/>
      <c r="HE68" s="1"/>
      <c r="HF68" s="1"/>
      <c r="HG68" s="1"/>
      <c r="HH68" s="1"/>
      <c r="HI68" s="1"/>
    </row>
    <row r="69" spans="1:217" ht="12.75">
      <c r="A69" s="169"/>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1"/>
      <c r="AX69" s="141" t="str">
        <f t="shared" si="0"/>
        <v>-</v>
      </c>
      <c r="AY69" s="558">
        <f>IF(ROWS($AY$25:AY69)&gt;$BL$9,0,ROWS($AY$25:AY69))</f>
        <v>0</v>
      </c>
      <c r="AZ69" s="558"/>
      <c r="BA69" s="558"/>
      <c r="BB69" s="558"/>
      <c r="BC69" s="558"/>
      <c r="BD69" s="557">
        <f t="shared" si="18"/>
        <v>0</v>
      </c>
      <c r="BE69" s="558"/>
      <c r="BF69" s="558"/>
      <c r="BG69" s="558"/>
      <c r="BH69" s="558"/>
      <c r="BI69" s="558"/>
      <c r="BJ69" s="558"/>
      <c r="BK69" s="559">
        <f t="shared" si="1"/>
        <v>0</v>
      </c>
      <c r="BL69" s="558"/>
      <c r="BM69" s="558"/>
      <c r="BN69" s="558"/>
      <c r="BO69" s="558"/>
      <c r="BP69" s="558"/>
      <c r="BQ69" s="560">
        <f t="shared" si="2"/>
        <v>0</v>
      </c>
      <c r="BR69" s="556"/>
      <c r="BS69" s="556"/>
      <c r="BT69" s="556"/>
      <c r="BU69" s="556"/>
      <c r="BV69" s="556"/>
      <c r="BW69" s="560">
        <f t="shared" si="3"/>
        <v>0</v>
      </c>
      <c r="BX69" s="556"/>
      <c r="BY69" s="556"/>
      <c r="BZ69" s="556"/>
      <c r="CA69" s="556"/>
      <c r="CB69" s="556"/>
      <c r="CC69" s="555">
        <f t="shared" si="22"/>
        <v>0</v>
      </c>
      <c r="CD69" s="556"/>
      <c r="CE69" s="556"/>
      <c r="CF69" s="556"/>
      <c r="CG69" s="556"/>
      <c r="CH69" s="556"/>
      <c r="CI69" s="556"/>
      <c r="CK69" s="557">
        <f t="shared" si="19"/>
        <v>0</v>
      </c>
      <c r="CL69" s="558"/>
      <c r="CM69" s="558"/>
      <c r="CN69" s="558"/>
      <c r="CO69" s="558"/>
      <c r="CP69" s="558"/>
      <c r="CQ69" s="558"/>
      <c r="CR69" s="559">
        <f t="shared" si="4"/>
        <v>0</v>
      </c>
      <c r="CS69" s="558"/>
      <c r="CT69" s="558"/>
      <c r="CU69" s="558"/>
      <c r="CV69" s="558"/>
      <c r="CW69" s="558"/>
      <c r="CX69" s="560">
        <f t="shared" si="5"/>
        <v>0</v>
      </c>
      <c r="CY69" s="556"/>
      <c r="CZ69" s="556"/>
      <c r="DA69" s="556"/>
      <c r="DB69" s="556"/>
      <c r="DC69" s="556"/>
      <c r="DD69" s="560">
        <f t="shared" si="6"/>
        <v>0</v>
      </c>
      <c r="DE69" s="556"/>
      <c r="DF69" s="556"/>
      <c r="DG69" s="556"/>
      <c r="DH69" s="556"/>
      <c r="DI69" s="556"/>
      <c r="DJ69" s="555">
        <f t="shared" si="15"/>
        <v>0</v>
      </c>
      <c r="DK69" s="556"/>
      <c r="DL69" s="556"/>
      <c r="DM69" s="556"/>
      <c r="DN69" s="556"/>
      <c r="DO69" s="556"/>
      <c r="DP69" s="556"/>
      <c r="DT69" s="141" t="str">
        <f t="shared" si="7"/>
        <v>-</v>
      </c>
      <c r="DU69" s="558">
        <f>IF(ROWS($DU$25:DU69)&gt;$EH$9,0,ROWS($DU$25:DU69))</f>
        <v>0</v>
      </c>
      <c r="DV69" s="558"/>
      <c r="DW69" s="558"/>
      <c r="DX69" s="558"/>
      <c r="DY69" s="558"/>
      <c r="DZ69" s="557">
        <f t="shared" si="20"/>
        <v>0</v>
      </c>
      <c r="EA69" s="558"/>
      <c r="EB69" s="558"/>
      <c r="EC69" s="558"/>
      <c r="ED69" s="558"/>
      <c r="EE69" s="558"/>
      <c r="EF69" s="558"/>
      <c r="EG69" s="559">
        <f t="shared" si="8"/>
        <v>0</v>
      </c>
      <c r="EH69" s="558"/>
      <c r="EI69" s="558"/>
      <c r="EJ69" s="558"/>
      <c r="EK69" s="558"/>
      <c r="EL69" s="558"/>
      <c r="EM69" s="560">
        <f t="shared" si="9"/>
        <v>0</v>
      </c>
      <c r="EN69" s="556"/>
      <c r="EO69" s="556"/>
      <c r="EP69" s="556"/>
      <c r="EQ69" s="556"/>
      <c r="ER69" s="556"/>
      <c r="ES69" s="560">
        <f t="shared" si="10"/>
        <v>0</v>
      </c>
      <c r="ET69" s="556"/>
      <c r="EU69" s="556"/>
      <c r="EV69" s="556"/>
      <c r="EW69" s="556"/>
      <c r="EX69" s="556"/>
      <c r="EY69" s="555">
        <f t="shared" si="23"/>
        <v>0</v>
      </c>
      <c r="EZ69" s="556"/>
      <c r="FA69" s="556"/>
      <c r="FB69" s="556"/>
      <c r="FC69" s="556"/>
      <c r="FD69" s="556"/>
      <c r="FE69" s="556"/>
      <c r="FG69" s="557">
        <f t="shared" si="21"/>
        <v>0</v>
      </c>
      <c r="FH69" s="558"/>
      <c r="FI69" s="558"/>
      <c r="FJ69" s="558"/>
      <c r="FK69" s="558"/>
      <c r="FL69" s="558"/>
      <c r="FM69" s="558"/>
      <c r="FN69" s="559">
        <f t="shared" si="11"/>
        <v>0</v>
      </c>
      <c r="FO69" s="558"/>
      <c r="FP69" s="558"/>
      <c r="FQ69" s="558"/>
      <c r="FR69" s="558"/>
      <c r="FS69" s="558"/>
      <c r="FT69" s="560">
        <f t="shared" si="12"/>
        <v>0</v>
      </c>
      <c r="FU69" s="556"/>
      <c r="FV69" s="556"/>
      <c r="FW69" s="556"/>
      <c r="FX69" s="556"/>
      <c r="FY69" s="556"/>
      <c r="FZ69" s="560">
        <f t="shared" si="13"/>
        <v>0</v>
      </c>
      <c r="GA69" s="556"/>
      <c r="GB69" s="556"/>
      <c r="GC69" s="556"/>
      <c r="GD69" s="556"/>
      <c r="GE69" s="556"/>
      <c r="GF69" s="555">
        <f t="shared" si="17"/>
        <v>0</v>
      </c>
      <c r="GG69" s="556"/>
      <c r="GH69" s="556"/>
      <c r="GI69" s="556"/>
      <c r="GJ69" s="556"/>
      <c r="GK69" s="556"/>
      <c r="GL69" s="556"/>
      <c r="GV69" s="1"/>
      <c r="GW69" s="1"/>
      <c r="GX69" s="1"/>
      <c r="GY69" s="1"/>
      <c r="GZ69" s="1"/>
      <c r="HA69" s="1"/>
      <c r="HB69" s="1"/>
      <c r="HC69" s="1"/>
      <c r="HD69" s="1"/>
      <c r="HE69" s="1"/>
      <c r="HF69" s="1"/>
      <c r="HG69" s="1"/>
      <c r="HH69" s="1"/>
      <c r="HI69" s="1"/>
    </row>
    <row r="70" spans="1:217" ht="12.75">
      <c r="A70" s="5"/>
      <c r="B70" s="20"/>
      <c r="C70" s="20"/>
      <c r="D70" s="20"/>
      <c r="E70" s="20"/>
      <c r="F70" s="20"/>
      <c r="G70" s="20"/>
      <c r="H70" s="20"/>
      <c r="I70" s="20"/>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X70" s="141" t="str">
        <f t="shared" si="0"/>
        <v>-</v>
      </c>
      <c r="AY70" s="558">
        <f>IF(ROWS($AY$25:AY70)&gt;$BL$9,0,ROWS($AY$25:AY70))</f>
        <v>0</v>
      </c>
      <c r="AZ70" s="558"/>
      <c r="BA70" s="558"/>
      <c r="BB70" s="558"/>
      <c r="BC70" s="558"/>
      <c r="BD70" s="557">
        <f t="shared" si="18"/>
        <v>0</v>
      </c>
      <c r="BE70" s="558"/>
      <c r="BF70" s="558"/>
      <c r="BG70" s="558"/>
      <c r="BH70" s="558"/>
      <c r="BI70" s="558"/>
      <c r="BJ70" s="558"/>
      <c r="BK70" s="559">
        <f t="shared" si="1"/>
        <v>0</v>
      </c>
      <c r="BL70" s="558"/>
      <c r="BM70" s="558"/>
      <c r="BN70" s="558"/>
      <c r="BO70" s="558"/>
      <c r="BP70" s="558"/>
      <c r="BQ70" s="560">
        <f t="shared" si="2"/>
        <v>0</v>
      </c>
      <c r="BR70" s="556"/>
      <c r="BS70" s="556"/>
      <c r="BT70" s="556"/>
      <c r="BU70" s="556"/>
      <c r="BV70" s="556"/>
      <c r="BW70" s="560">
        <f t="shared" si="3"/>
        <v>0</v>
      </c>
      <c r="BX70" s="556"/>
      <c r="BY70" s="556"/>
      <c r="BZ70" s="556"/>
      <c r="CA70" s="556"/>
      <c r="CB70" s="556"/>
      <c r="CC70" s="555">
        <f t="shared" si="22"/>
        <v>0</v>
      </c>
      <c r="CD70" s="556"/>
      <c r="CE70" s="556"/>
      <c r="CF70" s="556"/>
      <c r="CG70" s="556"/>
      <c r="CH70" s="556"/>
      <c r="CI70" s="556"/>
      <c r="CK70" s="557">
        <f t="shared" si="19"/>
        <v>0</v>
      </c>
      <c r="CL70" s="558"/>
      <c r="CM70" s="558"/>
      <c r="CN70" s="558"/>
      <c r="CO70" s="558"/>
      <c r="CP70" s="558"/>
      <c r="CQ70" s="558"/>
      <c r="CR70" s="559">
        <f t="shared" si="4"/>
        <v>0</v>
      </c>
      <c r="CS70" s="558"/>
      <c r="CT70" s="558"/>
      <c r="CU70" s="558"/>
      <c r="CV70" s="558"/>
      <c r="CW70" s="558"/>
      <c r="CX70" s="560">
        <f t="shared" si="5"/>
        <v>0</v>
      </c>
      <c r="CY70" s="556"/>
      <c r="CZ70" s="556"/>
      <c r="DA70" s="556"/>
      <c r="DB70" s="556"/>
      <c r="DC70" s="556"/>
      <c r="DD70" s="560">
        <f t="shared" si="6"/>
        <v>0</v>
      </c>
      <c r="DE70" s="556"/>
      <c r="DF70" s="556"/>
      <c r="DG70" s="556"/>
      <c r="DH70" s="556"/>
      <c r="DI70" s="556"/>
      <c r="DJ70" s="555">
        <f t="shared" si="15"/>
        <v>0</v>
      </c>
      <c r="DK70" s="556"/>
      <c r="DL70" s="556"/>
      <c r="DM70" s="556"/>
      <c r="DN70" s="556"/>
      <c r="DO70" s="556"/>
      <c r="DP70" s="556"/>
      <c r="DT70" s="141" t="str">
        <f t="shared" si="7"/>
        <v>-</v>
      </c>
      <c r="DU70" s="558">
        <f>IF(ROWS($DU$25:DU70)&gt;$EH$9,0,ROWS($DU$25:DU70))</f>
        <v>0</v>
      </c>
      <c r="DV70" s="558"/>
      <c r="DW70" s="558"/>
      <c r="DX70" s="558"/>
      <c r="DY70" s="558"/>
      <c r="DZ70" s="557">
        <f t="shared" si="20"/>
        <v>0</v>
      </c>
      <c r="EA70" s="558"/>
      <c r="EB70" s="558"/>
      <c r="EC70" s="558"/>
      <c r="ED70" s="558"/>
      <c r="EE70" s="558"/>
      <c r="EF70" s="558"/>
      <c r="EG70" s="559">
        <f t="shared" si="8"/>
        <v>0</v>
      </c>
      <c r="EH70" s="558"/>
      <c r="EI70" s="558"/>
      <c r="EJ70" s="558"/>
      <c r="EK70" s="558"/>
      <c r="EL70" s="558"/>
      <c r="EM70" s="560">
        <f t="shared" si="9"/>
        <v>0</v>
      </c>
      <c r="EN70" s="556"/>
      <c r="EO70" s="556"/>
      <c r="EP70" s="556"/>
      <c r="EQ70" s="556"/>
      <c r="ER70" s="556"/>
      <c r="ES70" s="560">
        <f t="shared" si="10"/>
        <v>0</v>
      </c>
      <c r="ET70" s="556"/>
      <c r="EU70" s="556"/>
      <c r="EV70" s="556"/>
      <c r="EW70" s="556"/>
      <c r="EX70" s="556"/>
      <c r="EY70" s="555">
        <f t="shared" si="23"/>
        <v>0</v>
      </c>
      <c r="EZ70" s="556"/>
      <c r="FA70" s="556"/>
      <c r="FB70" s="556"/>
      <c r="FC70" s="556"/>
      <c r="FD70" s="556"/>
      <c r="FE70" s="556"/>
      <c r="FG70" s="557">
        <f t="shared" si="21"/>
        <v>0</v>
      </c>
      <c r="FH70" s="558"/>
      <c r="FI70" s="558"/>
      <c r="FJ70" s="558"/>
      <c r="FK70" s="558"/>
      <c r="FL70" s="558"/>
      <c r="FM70" s="558"/>
      <c r="FN70" s="559">
        <f t="shared" si="11"/>
        <v>0</v>
      </c>
      <c r="FO70" s="558"/>
      <c r="FP70" s="558"/>
      <c r="FQ70" s="558"/>
      <c r="FR70" s="558"/>
      <c r="FS70" s="558"/>
      <c r="FT70" s="560">
        <f t="shared" si="12"/>
        <v>0</v>
      </c>
      <c r="FU70" s="556"/>
      <c r="FV70" s="556"/>
      <c r="FW70" s="556"/>
      <c r="FX70" s="556"/>
      <c r="FY70" s="556"/>
      <c r="FZ70" s="560">
        <f t="shared" si="13"/>
        <v>0</v>
      </c>
      <c r="GA70" s="556"/>
      <c r="GB70" s="556"/>
      <c r="GC70" s="556"/>
      <c r="GD70" s="556"/>
      <c r="GE70" s="556"/>
      <c r="GF70" s="555">
        <f t="shared" si="17"/>
        <v>0</v>
      </c>
      <c r="GG70" s="556"/>
      <c r="GH70" s="556"/>
      <c r="GI70" s="556"/>
      <c r="GJ70" s="556"/>
      <c r="GK70" s="556"/>
      <c r="GL70" s="556"/>
      <c r="GV70" s="1"/>
      <c r="GW70" s="1"/>
      <c r="GX70" s="1"/>
      <c r="GY70" s="1"/>
      <c r="GZ70" s="1"/>
      <c r="HA70" s="1"/>
      <c r="HB70" s="1"/>
      <c r="HC70" s="1"/>
      <c r="HD70" s="1"/>
      <c r="HE70" s="1"/>
      <c r="HF70" s="1"/>
      <c r="HG70" s="1"/>
      <c r="HH70" s="1"/>
      <c r="HI70" s="1"/>
    </row>
    <row r="71" spans="50:217" ht="12.75">
      <c r="AX71" s="141" t="str">
        <f t="shared" si="0"/>
        <v>-</v>
      </c>
      <c r="AY71" s="558">
        <f>IF(ROWS($AY$25:AY71)&gt;$BL$9,0,ROWS($AY$25:AY71))</f>
        <v>0</v>
      </c>
      <c r="AZ71" s="558"/>
      <c r="BA71" s="558"/>
      <c r="BB71" s="558"/>
      <c r="BC71" s="558"/>
      <c r="BD71" s="557">
        <f t="shared" si="18"/>
        <v>0</v>
      </c>
      <c r="BE71" s="558"/>
      <c r="BF71" s="558"/>
      <c r="BG71" s="558"/>
      <c r="BH71" s="558"/>
      <c r="BI71" s="558"/>
      <c r="BJ71" s="558"/>
      <c r="BK71" s="559">
        <f t="shared" si="1"/>
        <v>0</v>
      </c>
      <c r="BL71" s="558"/>
      <c r="BM71" s="558"/>
      <c r="BN71" s="558"/>
      <c r="BO71" s="558"/>
      <c r="BP71" s="558"/>
      <c r="BQ71" s="560">
        <f t="shared" si="2"/>
        <v>0</v>
      </c>
      <c r="BR71" s="556"/>
      <c r="BS71" s="556"/>
      <c r="BT71" s="556"/>
      <c r="BU71" s="556"/>
      <c r="BV71" s="556"/>
      <c r="BW71" s="560">
        <f t="shared" si="3"/>
        <v>0</v>
      </c>
      <c r="BX71" s="556"/>
      <c r="BY71" s="556"/>
      <c r="BZ71" s="556"/>
      <c r="CA71" s="556"/>
      <c r="CB71" s="556"/>
      <c r="CC71" s="555">
        <f t="shared" si="22"/>
        <v>0</v>
      </c>
      <c r="CD71" s="556"/>
      <c r="CE71" s="556"/>
      <c r="CF71" s="556"/>
      <c r="CG71" s="556"/>
      <c r="CH71" s="556"/>
      <c r="CI71" s="556"/>
      <c r="CK71" s="557">
        <f t="shared" si="19"/>
        <v>0</v>
      </c>
      <c r="CL71" s="558"/>
      <c r="CM71" s="558"/>
      <c r="CN71" s="558"/>
      <c r="CO71" s="558"/>
      <c r="CP71" s="558"/>
      <c r="CQ71" s="558"/>
      <c r="CR71" s="559">
        <f t="shared" si="4"/>
        <v>0</v>
      </c>
      <c r="CS71" s="558"/>
      <c r="CT71" s="558"/>
      <c r="CU71" s="558"/>
      <c r="CV71" s="558"/>
      <c r="CW71" s="558"/>
      <c r="CX71" s="560">
        <f t="shared" si="5"/>
        <v>0</v>
      </c>
      <c r="CY71" s="556"/>
      <c r="CZ71" s="556"/>
      <c r="DA71" s="556"/>
      <c r="DB71" s="556"/>
      <c r="DC71" s="556"/>
      <c r="DD71" s="560">
        <f t="shared" si="6"/>
        <v>0</v>
      </c>
      <c r="DE71" s="556"/>
      <c r="DF71" s="556"/>
      <c r="DG71" s="556"/>
      <c r="DH71" s="556"/>
      <c r="DI71" s="556"/>
      <c r="DJ71" s="555">
        <f t="shared" si="15"/>
        <v>0</v>
      </c>
      <c r="DK71" s="556"/>
      <c r="DL71" s="556"/>
      <c r="DM71" s="556"/>
      <c r="DN71" s="556"/>
      <c r="DO71" s="556"/>
      <c r="DP71" s="556"/>
      <c r="DT71" s="141" t="str">
        <f t="shared" si="7"/>
        <v>-</v>
      </c>
      <c r="DU71" s="558">
        <f>IF(ROWS($DU$25:DU71)&gt;$EH$9,0,ROWS($DU$25:DU71))</f>
        <v>0</v>
      </c>
      <c r="DV71" s="558"/>
      <c r="DW71" s="558"/>
      <c r="DX71" s="558"/>
      <c r="DY71" s="558"/>
      <c r="DZ71" s="557">
        <f t="shared" si="20"/>
        <v>0</v>
      </c>
      <c r="EA71" s="558"/>
      <c r="EB71" s="558"/>
      <c r="EC71" s="558"/>
      <c r="ED71" s="558"/>
      <c r="EE71" s="558"/>
      <c r="EF71" s="558"/>
      <c r="EG71" s="559">
        <f t="shared" si="8"/>
        <v>0</v>
      </c>
      <c r="EH71" s="558"/>
      <c r="EI71" s="558"/>
      <c r="EJ71" s="558"/>
      <c r="EK71" s="558"/>
      <c r="EL71" s="558"/>
      <c r="EM71" s="560">
        <f t="shared" si="9"/>
        <v>0</v>
      </c>
      <c r="EN71" s="556"/>
      <c r="EO71" s="556"/>
      <c r="EP71" s="556"/>
      <c r="EQ71" s="556"/>
      <c r="ER71" s="556"/>
      <c r="ES71" s="560">
        <f t="shared" si="10"/>
        <v>0</v>
      </c>
      <c r="ET71" s="556"/>
      <c r="EU71" s="556"/>
      <c r="EV71" s="556"/>
      <c r="EW71" s="556"/>
      <c r="EX71" s="556"/>
      <c r="EY71" s="555">
        <f t="shared" si="23"/>
        <v>0</v>
      </c>
      <c r="EZ71" s="556"/>
      <c r="FA71" s="556"/>
      <c r="FB71" s="556"/>
      <c r="FC71" s="556"/>
      <c r="FD71" s="556"/>
      <c r="FE71" s="556"/>
      <c r="FG71" s="557">
        <f t="shared" si="21"/>
        <v>0</v>
      </c>
      <c r="FH71" s="558"/>
      <c r="FI71" s="558"/>
      <c r="FJ71" s="558"/>
      <c r="FK71" s="558"/>
      <c r="FL71" s="558"/>
      <c r="FM71" s="558"/>
      <c r="FN71" s="559">
        <f t="shared" si="11"/>
        <v>0</v>
      </c>
      <c r="FO71" s="558"/>
      <c r="FP71" s="558"/>
      <c r="FQ71" s="558"/>
      <c r="FR71" s="558"/>
      <c r="FS71" s="558"/>
      <c r="FT71" s="560">
        <f t="shared" si="12"/>
        <v>0</v>
      </c>
      <c r="FU71" s="556"/>
      <c r="FV71" s="556"/>
      <c r="FW71" s="556"/>
      <c r="FX71" s="556"/>
      <c r="FY71" s="556"/>
      <c r="FZ71" s="560">
        <f t="shared" si="13"/>
        <v>0</v>
      </c>
      <c r="GA71" s="556"/>
      <c r="GB71" s="556"/>
      <c r="GC71" s="556"/>
      <c r="GD71" s="556"/>
      <c r="GE71" s="556"/>
      <c r="GF71" s="555">
        <f t="shared" si="17"/>
        <v>0</v>
      </c>
      <c r="GG71" s="556"/>
      <c r="GH71" s="556"/>
      <c r="GI71" s="556"/>
      <c r="GJ71" s="556"/>
      <c r="GK71" s="556"/>
      <c r="GL71" s="556"/>
      <c r="GV71" s="1"/>
      <c r="GW71" s="1"/>
      <c r="GX71" s="1"/>
      <c r="GY71" s="1"/>
      <c r="GZ71" s="1"/>
      <c r="HA71" s="1"/>
      <c r="HB71" s="1"/>
      <c r="HC71" s="1"/>
      <c r="HD71" s="1"/>
      <c r="HE71" s="1"/>
      <c r="HF71" s="1"/>
      <c r="HG71" s="1"/>
      <c r="HH71" s="1"/>
      <c r="HI71" s="1"/>
    </row>
    <row r="72" spans="50:217" ht="12.75">
      <c r="AX72" s="141" t="str">
        <f t="shared" si="0"/>
        <v>-</v>
      </c>
      <c r="AY72" s="558">
        <f>IF(ROWS($AY$25:AY72)&gt;$BL$9,0,ROWS($AY$25:AY72))</f>
        <v>0</v>
      </c>
      <c r="AZ72" s="558"/>
      <c r="BA72" s="558"/>
      <c r="BB72" s="558"/>
      <c r="BC72" s="558"/>
      <c r="BD72" s="557">
        <f t="shared" si="18"/>
        <v>0</v>
      </c>
      <c r="BE72" s="558"/>
      <c r="BF72" s="558"/>
      <c r="BG72" s="558"/>
      <c r="BH72" s="558"/>
      <c r="BI72" s="558"/>
      <c r="BJ72" s="558"/>
      <c r="BK72" s="559">
        <f t="shared" si="1"/>
        <v>0</v>
      </c>
      <c r="BL72" s="558"/>
      <c r="BM72" s="558"/>
      <c r="BN72" s="558"/>
      <c r="BO72" s="558"/>
      <c r="BP72" s="558"/>
      <c r="BQ72" s="560">
        <f t="shared" si="2"/>
        <v>0</v>
      </c>
      <c r="BR72" s="556"/>
      <c r="BS72" s="556"/>
      <c r="BT72" s="556"/>
      <c r="BU72" s="556"/>
      <c r="BV72" s="556"/>
      <c r="BW72" s="560">
        <f t="shared" si="3"/>
        <v>0</v>
      </c>
      <c r="BX72" s="556"/>
      <c r="BY72" s="556"/>
      <c r="BZ72" s="556"/>
      <c r="CA72" s="556"/>
      <c r="CB72" s="556"/>
      <c r="CC72" s="555">
        <f t="shared" si="22"/>
        <v>0</v>
      </c>
      <c r="CD72" s="556"/>
      <c r="CE72" s="556"/>
      <c r="CF72" s="556"/>
      <c r="CG72" s="556"/>
      <c r="CH72" s="556"/>
      <c r="CI72" s="556"/>
      <c r="CK72" s="557">
        <f t="shared" si="19"/>
        <v>0</v>
      </c>
      <c r="CL72" s="558"/>
      <c r="CM72" s="558"/>
      <c r="CN72" s="558"/>
      <c r="CO72" s="558"/>
      <c r="CP72" s="558"/>
      <c r="CQ72" s="558"/>
      <c r="CR72" s="559">
        <f t="shared" si="4"/>
        <v>0</v>
      </c>
      <c r="CS72" s="558"/>
      <c r="CT72" s="558"/>
      <c r="CU72" s="558"/>
      <c r="CV72" s="558"/>
      <c r="CW72" s="558"/>
      <c r="CX72" s="560">
        <f t="shared" si="5"/>
        <v>0</v>
      </c>
      <c r="CY72" s="556"/>
      <c r="CZ72" s="556"/>
      <c r="DA72" s="556"/>
      <c r="DB72" s="556"/>
      <c r="DC72" s="556"/>
      <c r="DD72" s="560">
        <f t="shared" si="6"/>
        <v>0</v>
      </c>
      <c r="DE72" s="556"/>
      <c r="DF72" s="556"/>
      <c r="DG72" s="556"/>
      <c r="DH72" s="556"/>
      <c r="DI72" s="556"/>
      <c r="DJ72" s="555">
        <f t="shared" si="15"/>
        <v>0</v>
      </c>
      <c r="DK72" s="556"/>
      <c r="DL72" s="556"/>
      <c r="DM72" s="556"/>
      <c r="DN72" s="556"/>
      <c r="DO72" s="556"/>
      <c r="DP72" s="556"/>
      <c r="DT72" s="141" t="str">
        <f t="shared" si="7"/>
        <v>-</v>
      </c>
      <c r="DU72" s="558">
        <f>IF(ROWS($DU$25:DU72)&gt;$EH$9,0,ROWS($DU$25:DU72))</f>
        <v>0</v>
      </c>
      <c r="DV72" s="558"/>
      <c r="DW72" s="558"/>
      <c r="DX72" s="558"/>
      <c r="DY72" s="558"/>
      <c r="DZ72" s="557">
        <f t="shared" si="20"/>
        <v>0</v>
      </c>
      <c r="EA72" s="558"/>
      <c r="EB72" s="558"/>
      <c r="EC72" s="558"/>
      <c r="ED72" s="558"/>
      <c r="EE72" s="558"/>
      <c r="EF72" s="558"/>
      <c r="EG72" s="559">
        <f t="shared" si="8"/>
        <v>0</v>
      </c>
      <c r="EH72" s="558"/>
      <c r="EI72" s="558"/>
      <c r="EJ72" s="558"/>
      <c r="EK72" s="558"/>
      <c r="EL72" s="558"/>
      <c r="EM72" s="560">
        <f t="shared" si="9"/>
        <v>0</v>
      </c>
      <c r="EN72" s="556"/>
      <c r="EO72" s="556"/>
      <c r="EP72" s="556"/>
      <c r="EQ72" s="556"/>
      <c r="ER72" s="556"/>
      <c r="ES72" s="560">
        <f t="shared" si="10"/>
        <v>0</v>
      </c>
      <c r="ET72" s="556"/>
      <c r="EU72" s="556"/>
      <c r="EV72" s="556"/>
      <c r="EW72" s="556"/>
      <c r="EX72" s="556"/>
      <c r="EY72" s="555">
        <f t="shared" si="23"/>
        <v>0</v>
      </c>
      <c r="EZ72" s="556"/>
      <c r="FA72" s="556"/>
      <c r="FB72" s="556"/>
      <c r="FC72" s="556"/>
      <c r="FD72" s="556"/>
      <c r="FE72" s="556"/>
      <c r="FG72" s="557">
        <f t="shared" si="21"/>
        <v>0</v>
      </c>
      <c r="FH72" s="558"/>
      <c r="FI72" s="558"/>
      <c r="FJ72" s="558"/>
      <c r="FK72" s="558"/>
      <c r="FL72" s="558"/>
      <c r="FM72" s="558"/>
      <c r="FN72" s="559">
        <f t="shared" si="11"/>
        <v>0</v>
      </c>
      <c r="FO72" s="558"/>
      <c r="FP72" s="558"/>
      <c r="FQ72" s="558"/>
      <c r="FR72" s="558"/>
      <c r="FS72" s="558"/>
      <c r="FT72" s="560">
        <f t="shared" si="12"/>
        <v>0</v>
      </c>
      <c r="FU72" s="556"/>
      <c r="FV72" s="556"/>
      <c r="FW72" s="556"/>
      <c r="FX72" s="556"/>
      <c r="FY72" s="556"/>
      <c r="FZ72" s="560">
        <f t="shared" si="13"/>
        <v>0</v>
      </c>
      <c r="GA72" s="556"/>
      <c r="GB72" s="556"/>
      <c r="GC72" s="556"/>
      <c r="GD72" s="556"/>
      <c r="GE72" s="556"/>
      <c r="GF72" s="555">
        <f t="shared" si="17"/>
        <v>0</v>
      </c>
      <c r="GG72" s="556"/>
      <c r="GH72" s="556"/>
      <c r="GI72" s="556"/>
      <c r="GJ72" s="556"/>
      <c r="GK72" s="556"/>
      <c r="GL72" s="556"/>
      <c r="GV72" s="1"/>
      <c r="GW72" s="1"/>
      <c r="GX72" s="1"/>
      <c r="GY72" s="1"/>
      <c r="GZ72" s="1"/>
      <c r="HA72" s="1"/>
      <c r="HB72" s="1"/>
      <c r="HC72" s="1"/>
      <c r="HD72" s="1"/>
      <c r="HE72" s="1"/>
      <c r="HF72" s="1"/>
      <c r="HG72" s="1"/>
      <c r="HH72" s="1"/>
      <c r="HI72" s="1"/>
    </row>
    <row r="73" spans="50:217" ht="12.75">
      <c r="AX73" s="141" t="str">
        <f t="shared" si="0"/>
        <v>-</v>
      </c>
      <c r="AY73" s="558">
        <f>IF(ROWS($AY$25:AY73)&gt;$BL$9,0,ROWS($AY$25:AY73))</f>
        <v>0</v>
      </c>
      <c r="AZ73" s="558"/>
      <c r="BA73" s="558"/>
      <c r="BB73" s="558"/>
      <c r="BC73" s="558"/>
      <c r="BD73" s="557">
        <f t="shared" si="18"/>
        <v>0</v>
      </c>
      <c r="BE73" s="558"/>
      <c r="BF73" s="558"/>
      <c r="BG73" s="558"/>
      <c r="BH73" s="558"/>
      <c r="BI73" s="558"/>
      <c r="BJ73" s="558"/>
      <c r="BK73" s="559">
        <f t="shared" si="1"/>
        <v>0</v>
      </c>
      <c r="BL73" s="558"/>
      <c r="BM73" s="558"/>
      <c r="BN73" s="558"/>
      <c r="BO73" s="558"/>
      <c r="BP73" s="558"/>
      <c r="BQ73" s="560">
        <f t="shared" si="2"/>
        <v>0</v>
      </c>
      <c r="BR73" s="556"/>
      <c r="BS73" s="556"/>
      <c r="BT73" s="556"/>
      <c r="BU73" s="556"/>
      <c r="BV73" s="556"/>
      <c r="BW73" s="560">
        <f t="shared" si="3"/>
        <v>0</v>
      </c>
      <c r="BX73" s="556"/>
      <c r="BY73" s="556"/>
      <c r="BZ73" s="556"/>
      <c r="CA73" s="556"/>
      <c r="CB73" s="556"/>
      <c r="CC73" s="555">
        <f t="shared" si="22"/>
        <v>0</v>
      </c>
      <c r="CD73" s="556"/>
      <c r="CE73" s="556"/>
      <c r="CF73" s="556"/>
      <c r="CG73" s="556"/>
      <c r="CH73" s="556"/>
      <c r="CI73" s="556"/>
      <c r="CK73" s="557">
        <f t="shared" si="19"/>
        <v>0</v>
      </c>
      <c r="CL73" s="558"/>
      <c r="CM73" s="558"/>
      <c r="CN73" s="558"/>
      <c r="CO73" s="558"/>
      <c r="CP73" s="558"/>
      <c r="CQ73" s="558"/>
      <c r="CR73" s="559">
        <f t="shared" si="4"/>
        <v>0</v>
      </c>
      <c r="CS73" s="558"/>
      <c r="CT73" s="558"/>
      <c r="CU73" s="558"/>
      <c r="CV73" s="558"/>
      <c r="CW73" s="558"/>
      <c r="CX73" s="560">
        <f t="shared" si="5"/>
        <v>0</v>
      </c>
      <c r="CY73" s="556"/>
      <c r="CZ73" s="556"/>
      <c r="DA73" s="556"/>
      <c r="DB73" s="556"/>
      <c r="DC73" s="556"/>
      <c r="DD73" s="560">
        <f t="shared" si="6"/>
        <v>0</v>
      </c>
      <c r="DE73" s="556"/>
      <c r="DF73" s="556"/>
      <c r="DG73" s="556"/>
      <c r="DH73" s="556"/>
      <c r="DI73" s="556"/>
      <c r="DJ73" s="555">
        <f t="shared" si="15"/>
        <v>0</v>
      </c>
      <c r="DK73" s="556"/>
      <c r="DL73" s="556"/>
      <c r="DM73" s="556"/>
      <c r="DN73" s="556"/>
      <c r="DO73" s="556"/>
      <c r="DP73" s="556"/>
      <c r="DT73" s="141" t="str">
        <f t="shared" si="7"/>
        <v>-</v>
      </c>
      <c r="DU73" s="558">
        <f>IF(ROWS($DU$25:DU73)&gt;$EH$9,0,ROWS($DU$25:DU73))</f>
        <v>0</v>
      </c>
      <c r="DV73" s="558"/>
      <c r="DW73" s="558"/>
      <c r="DX73" s="558"/>
      <c r="DY73" s="558"/>
      <c r="DZ73" s="557">
        <f t="shared" si="20"/>
        <v>0</v>
      </c>
      <c r="EA73" s="558"/>
      <c r="EB73" s="558"/>
      <c r="EC73" s="558"/>
      <c r="ED73" s="558"/>
      <c r="EE73" s="558"/>
      <c r="EF73" s="558"/>
      <c r="EG73" s="559">
        <f t="shared" si="8"/>
        <v>0</v>
      </c>
      <c r="EH73" s="558"/>
      <c r="EI73" s="558"/>
      <c r="EJ73" s="558"/>
      <c r="EK73" s="558"/>
      <c r="EL73" s="558"/>
      <c r="EM73" s="560">
        <f t="shared" si="9"/>
        <v>0</v>
      </c>
      <c r="EN73" s="556"/>
      <c r="EO73" s="556"/>
      <c r="EP73" s="556"/>
      <c r="EQ73" s="556"/>
      <c r="ER73" s="556"/>
      <c r="ES73" s="560">
        <f t="shared" si="10"/>
        <v>0</v>
      </c>
      <c r="ET73" s="556"/>
      <c r="EU73" s="556"/>
      <c r="EV73" s="556"/>
      <c r="EW73" s="556"/>
      <c r="EX73" s="556"/>
      <c r="EY73" s="555">
        <f t="shared" si="23"/>
        <v>0</v>
      </c>
      <c r="EZ73" s="556"/>
      <c r="FA73" s="556"/>
      <c r="FB73" s="556"/>
      <c r="FC73" s="556"/>
      <c r="FD73" s="556"/>
      <c r="FE73" s="556"/>
      <c r="FG73" s="557">
        <f t="shared" si="21"/>
        <v>0</v>
      </c>
      <c r="FH73" s="558"/>
      <c r="FI73" s="558"/>
      <c r="FJ73" s="558"/>
      <c r="FK73" s="558"/>
      <c r="FL73" s="558"/>
      <c r="FM73" s="558"/>
      <c r="FN73" s="559">
        <f t="shared" si="11"/>
        <v>0</v>
      </c>
      <c r="FO73" s="558"/>
      <c r="FP73" s="558"/>
      <c r="FQ73" s="558"/>
      <c r="FR73" s="558"/>
      <c r="FS73" s="558"/>
      <c r="FT73" s="560">
        <f t="shared" si="12"/>
        <v>0</v>
      </c>
      <c r="FU73" s="556"/>
      <c r="FV73" s="556"/>
      <c r="FW73" s="556"/>
      <c r="FX73" s="556"/>
      <c r="FY73" s="556"/>
      <c r="FZ73" s="560">
        <f t="shared" si="13"/>
        <v>0</v>
      </c>
      <c r="GA73" s="556"/>
      <c r="GB73" s="556"/>
      <c r="GC73" s="556"/>
      <c r="GD73" s="556"/>
      <c r="GE73" s="556"/>
      <c r="GF73" s="555">
        <f t="shared" si="17"/>
        <v>0</v>
      </c>
      <c r="GG73" s="556"/>
      <c r="GH73" s="556"/>
      <c r="GI73" s="556"/>
      <c r="GJ73" s="556"/>
      <c r="GK73" s="556"/>
      <c r="GL73" s="556"/>
      <c r="GV73" s="1"/>
      <c r="GW73" s="1"/>
      <c r="GX73" s="1"/>
      <c r="GY73" s="1"/>
      <c r="GZ73" s="1"/>
      <c r="HA73" s="1"/>
      <c r="HB73" s="1"/>
      <c r="HC73" s="1"/>
      <c r="HD73" s="1"/>
      <c r="HE73" s="1"/>
      <c r="HF73" s="1"/>
      <c r="HG73" s="1"/>
      <c r="HH73" s="1"/>
      <c r="HI73" s="1"/>
    </row>
    <row r="74" spans="50:217" ht="12.75">
      <c r="AX74" s="141" t="str">
        <f t="shared" si="0"/>
        <v>-</v>
      </c>
      <c r="AY74" s="558">
        <f>IF(ROWS($AY$25:AY74)&gt;$BL$9,0,ROWS($AY$25:AY74))</f>
        <v>0</v>
      </c>
      <c r="AZ74" s="558"/>
      <c r="BA74" s="558"/>
      <c r="BB74" s="558"/>
      <c r="BC74" s="558"/>
      <c r="BD74" s="557">
        <f t="shared" si="18"/>
        <v>0</v>
      </c>
      <c r="BE74" s="558"/>
      <c r="BF74" s="558"/>
      <c r="BG74" s="558"/>
      <c r="BH74" s="558"/>
      <c r="BI74" s="558"/>
      <c r="BJ74" s="558"/>
      <c r="BK74" s="559">
        <f t="shared" si="1"/>
        <v>0</v>
      </c>
      <c r="BL74" s="558"/>
      <c r="BM74" s="558"/>
      <c r="BN74" s="558"/>
      <c r="BO74" s="558"/>
      <c r="BP74" s="558"/>
      <c r="BQ74" s="560">
        <f t="shared" si="2"/>
        <v>0</v>
      </c>
      <c r="BR74" s="556"/>
      <c r="BS74" s="556"/>
      <c r="BT74" s="556"/>
      <c r="BU74" s="556"/>
      <c r="BV74" s="556"/>
      <c r="BW74" s="560">
        <f t="shared" si="3"/>
        <v>0</v>
      </c>
      <c r="BX74" s="556"/>
      <c r="BY74" s="556"/>
      <c r="BZ74" s="556"/>
      <c r="CA74" s="556"/>
      <c r="CB74" s="556"/>
      <c r="CC74" s="555">
        <f t="shared" si="22"/>
        <v>0</v>
      </c>
      <c r="CD74" s="556"/>
      <c r="CE74" s="556"/>
      <c r="CF74" s="556"/>
      <c r="CG74" s="556"/>
      <c r="CH74" s="556"/>
      <c r="CI74" s="556"/>
      <c r="CK74" s="557">
        <f t="shared" si="19"/>
        <v>0</v>
      </c>
      <c r="CL74" s="558"/>
      <c r="CM74" s="558"/>
      <c r="CN74" s="558"/>
      <c r="CO74" s="558"/>
      <c r="CP74" s="558"/>
      <c r="CQ74" s="558"/>
      <c r="CR74" s="559">
        <f t="shared" si="4"/>
        <v>0</v>
      </c>
      <c r="CS74" s="558"/>
      <c r="CT74" s="558"/>
      <c r="CU74" s="558"/>
      <c r="CV74" s="558"/>
      <c r="CW74" s="558"/>
      <c r="CX74" s="560">
        <f t="shared" si="5"/>
        <v>0</v>
      </c>
      <c r="CY74" s="556"/>
      <c r="CZ74" s="556"/>
      <c r="DA74" s="556"/>
      <c r="DB74" s="556"/>
      <c r="DC74" s="556"/>
      <c r="DD74" s="560">
        <f t="shared" si="6"/>
        <v>0</v>
      </c>
      <c r="DE74" s="556"/>
      <c r="DF74" s="556"/>
      <c r="DG74" s="556"/>
      <c r="DH74" s="556"/>
      <c r="DI74" s="556"/>
      <c r="DJ74" s="555">
        <f t="shared" si="15"/>
        <v>0</v>
      </c>
      <c r="DK74" s="556"/>
      <c r="DL74" s="556"/>
      <c r="DM74" s="556"/>
      <c r="DN74" s="556"/>
      <c r="DO74" s="556"/>
      <c r="DP74" s="556"/>
      <c r="DT74" s="141" t="str">
        <f t="shared" si="7"/>
        <v>-</v>
      </c>
      <c r="DU74" s="558">
        <f>IF(ROWS($DU$25:DU74)&gt;$EH$9,0,ROWS($DU$25:DU74))</f>
        <v>0</v>
      </c>
      <c r="DV74" s="558"/>
      <c r="DW74" s="558"/>
      <c r="DX74" s="558"/>
      <c r="DY74" s="558"/>
      <c r="DZ74" s="557">
        <f t="shared" si="20"/>
        <v>0</v>
      </c>
      <c r="EA74" s="558"/>
      <c r="EB74" s="558"/>
      <c r="EC74" s="558"/>
      <c r="ED74" s="558"/>
      <c r="EE74" s="558"/>
      <c r="EF74" s="558"/>
      <c r="EG74" s="559">
        <f t="shared" si="8"/>
        <v>0</v>
      </c>
      <c r="EH74" s="558"/>
      <c r="EI74" s="558"/>
      <c r="EJ74" s="558"/>
      <c r="EK74" s="558"/>
      <c r="EL74" s="558"/>
      <c r="EM74" s="560">
        <f t="shared" si="9"/>
        <v>0</v>
      </c>
      <c r="EN74" s="556"/>
      <c r="EO74" s="556"/>
      <c r="EP74" s="556"/>
      <c r="EQ74" s="556"/>
      <c r="ER74" s="556"/>
      <c r="ES74" s="560">
        <f t="shared" si="10"/>
        <v>0</v>
      </c>
      <c r="ET74" s="556"/>
      <c r="EU74" s="556"/>
      <c r="EV74" s="556"/>
      <c r="EW74" s="556"/>
      <c r="EX74" s="556"/>
      <c r="EY74" s="555">
        <f t="shared" si="23"/>
        <v>0</v>
      </c>
      <c r="EZ74" s="556"/>
      <c r="FA74" s="556"/>
      <c r="FB74" s="556"/>
      <c r="FC74" s="556"/>
      <c r="FD74" s="556"/>
      <c r="FE74" s="556"/>
      <c r="FG74" s="557">
        <f t="shared" si="21"/>
        <v>0</v>
      </c>
      <c r="FH74" s="558"/>
      <c r="FI74" s="558"/>
      <c r="FJ74" s="558"/>
      <c r="FK74" s="558"/>
      <c r="FL74" s="558"/>
      <c r="FM74" s="558"/>
      <c r="FN74" s="559">
        <f t="shared" si="11"/>
        <v>0</v>
      </c>
      <c r="FO74" s="558"/>
      <c r="FP74" s="558"/>
      <c r="FQ74" s="558"/>
      <c r="FR74" s="558"/>
      <c r="FS74" s="558"/>
      <c r="FT74" s="560">
        <f t="shared" si="12"/>
        <v>0</v>
      </c>
      <c r="FU74" s="556"/>
      <c r="FV74" s="556"/>
      <c r="FW74" s="556"/>
      <c r="FX74" s="556"/>
      <c r="FY74" s="556"/>
      <c r="FZ74" s="560">
        <f t="shared" si="13"/>
        <v>0</v>
      </c>
      <c r="GA74" s="556"/>
      <c r="GB74" s="556"/>
      <c r="GC74" s="556"/>
      <c r="GD74" s="556"/>
      <c r="GE74" s="556"/>
      <c r="GF74" s="555">
        <f t="shared" si="17"/>
        <v>0</v>
      </c>
      <c r="GG74" s="556"/>
      <c r="GH74" s="556"/>
      <c r="GI74" s="556"/>
      <c r="GJ74" s="556"/>
      <c r="GK74" s="556"/>
      <c r="GL74" s="556"/>
      <c r="GV74" s="1"/>
      <c r="GW74" s="1"/>
      <c r="GX74" s="1"/>
      <c r="GY74" s="1"/>
      <c r="GZ74" s="1"/>
      <c r="HA74" s="1"/>
      <c r="HB74" s="1"/>
      <c r="HC74" s="1"/>
      <c r="HD74" s="1"/>
      <c r="HE74" s="1"/>
      <c r="HF74" s="1"/>
      <c r="HG74" s="1"/>
      <c r="HH74" s="1"/>
      <c r="HI74" s="1"/>
    </row>
    <row r="75" spans="50:217" ht="12.75">
      <c r="AX75" s="141" t="str">
        <f t="shared" si="0"/>
        <v>-</v>
      </c>
      <c r="AY75" s="558">
        <f>IF(ROWS($AY$25:AY75)&gt;$BL$9,0,ROWS($AY$25:AY75))</f>
        <v>0</v>
      </c>
      <c r="AZ75" s="558"/>
      <c r="BA75" s="558"/>
      <c r="BB75" s="558"/>
      <c r="BC75" s="558"/>
      <c r="BD75" s="557">
        <f t="shared" si="18"/>
        <v>0</v>
      </c>
      <c r="BE75" s="558"/>
      <c r="BF75" s="558"/>
      <c r="BG75" s="558"/>
      <c r="BH75" s="558"/>
      <c r="BI75" s="558"/>
      <c r="BJ75" s="558"/>
      <c r="BK75" s="559">
        <f t="shared" si="1"/>
        <v>0</v>
      </c>
      <c r="BL75" s="558"/>
      <c r="BM75" s="558"/>
      <c r="BN75" s="558"/>
      <c r="BO75" s="558"/>
      <c r="BP75" s="558"/>
      <c r="BQ75" s="560">
        <f t="shared" si="2"/>
        <v>0</v>
      </c>
      <c r="BR75" s="556"/>
      <c r="BS75" s="556"/>
      <c r="BT75" s="556"/>
      <c r="BU75" s="556"/>
      <c r="BV75" s="556"/>
      <c r="BW75" s="560">
        <f t="shared" si="3"/>
        <v>0</v>
      </c>
      <c r="BX75" s="556"/>
      <c r="BY75" s="556"/>
      <c r="BZ75" s="556"/>
      <c r="CA75" s="556"/>
      <c r="CB75" s="556"/>
      <c r="CC75" s="555">
        <f t="shared" si="22"/>
        <v>0</v>
      </c>
      <c r="CD75" s="556"/>
      <c r="CE75" s="556"/>
      <c r="CF75" s="556"/>
      <c r="CG75" s="556"/>
      <c r="CH75" s="556"/>
      <c r="CI75" s="556"/>
      <c r="CK75" s="557">
        <f t="shared" si="19"/>
        <v>0</v>
      </c>
      <c r="CL75" s="558"/>
      <c r="CM75" s="558"/>
      <c r="CN75" s="558"/>
      <c r="CO75" s="558"/>
      <c r="CP75" s="558"/>
      <c r="CQ75" s="558"/>
      <c r="CR75" s="559">
        <f t="shared" si="4"/>
        <v>0</v>
      </c>
      <c r="CS75" s="558"/>
      <c r="CT75" s="558"/>
      <c r="CU75" s="558"/>
      <c r="CV75" s="558"/>
      <c r="CW75" s="558"/>
      <c r="CX75" s="560">
        <f t="shared" si="5"/>
        <v>0</v>
      </c>
      <c r="CY75" s="556"/>
      <c r="CZ75" s="556"/>
      <c r="DA75" s="556"/>
      <c r="DB75" s="556"/>
      <c r="DC75" s="556"/>
      <c r="DD75" s="560">
        <f t="shared" si="6"/>
        <v>0</v>
      </c>
      <c r="DE75" s="556"/>
      <c r="DF75" s="556"/>
      <c r="DG75" s="556"/>
      <c r="DH75" s="556"/>
      <c r="DI75" s="556"/>
      <c r="DJ75" s="555">
        <f t="shared" si="15"/>
        <v>0</v>
      </c>
      <c r="DK75" s="556"/>
      <c r="DL75" s="556"/>
      <c r="DM75" s="556"/>
      <c r="DN75" s="556"/>
      <c r="DO75" s="556"/>
      <c r="DP75" s="556"/>
      <c r="DT75" s="141" t="str">
        <f t="shared" si="7"/>
        <v>-</v>
      </c>
      <c r="DU75" s="558">
        <f>IF(ROWS($DU$25:DU75)&gt;$EH$9,0,ROWS($DU$25:DU75))</f>
        <v>0</v>
      </c>
      <c r="DV75" s="558"/>
      <c r="DW75" s="558"/>
      <c r="DX75" s="558"/>
      <c r="DY75" s="558"/>
      <c r="DZ75" s="557">
        <f t="shared" si="20"/>
        <v>0</v>
      </c>
      <c r="EA75" s="558"/>
      <c r="EB75" s="558"/>
      <c r="EC75" s="558"/>
      <c r="ED75" s="558"/>
      <c r="EE75" s="558"/>
      <c r="EF75" s="558"/>
      <c r="EG75" s="559">
        <f t="shared" si="8"/>
        <v>0</v>
      </c>
      <c r="EH75" s="558"/>
      <c r="EI75" s="558"/>
      <c r="EJ75" s="558"/>
      <c r="EK75" s="558"/>
      <c r="EL75" s="558"/>
      <c r="EM75" s="560">
        <f t="shared" si="9"/>
        <v>0</v>
      </c>
      <c r="EN75" s="556"/>
      <c r="EO75" s="556"/>
      <c r="EP75" s="556"/>
      <c r="EQ75" s="556"/>
      <c r="ER75" s="556"/>
      <c r="ES75" s="560">
        <f t="shared" si="10"/>
        <v>0</v>
      </c>
      <c r="ET75" s="556"/>
      <c r="EU75" s="556"/>
      <c r="EV75" s="556"/>
      <c r="EW75" s="556"/>
      <c r="EX75" s="556"/>
      <c r="EY75" s="555">
        <f t="shared" si="23"/>
        <v>0</v>
      </c>
      <c r="EZ75" s="556"/>
      <c r="FA75" s="556"/>
      <c r="FB75" s="556"/>
      <c r="FC75" s="556"/>
      <c r="FD75" s="556"/>
      <c r="FE75" s="556"/>
      <c r="FG75" s="557">
        <f t="shared" si="21"/>
        <v>0</v>
      </c>
      <c r="FH75" s="558"/>
      <c r="FI75" s="558"/>
      <c r="FJ75" s="558"/>
      <c r="FK75" s="558"/>
      <c r="FL75" s="558"/>
      <c r="FM75" s="558"/>
      <c r="FN75" s="559">
        <f t="shared" si="11"/>
        <v>0</v>
      </c>
      <c r="FO75" s="558"/>
      <c r="FP75" s="558"/>
      <c r="FQ75" s="558"/>
      <c r="FR75" s="558"/>
      <c r="FS75" s="558"/>
      <c r="FT75" s="560">
        <f t="shared" si="12"/>
        <v>0</v>
      </c>
      <c r="FU75" s="556"/>
      <c r="FV75" s="556"/>
      <c r="FW75" s="556"/>
      <c r="FX75" s="556"/>
      <c r="FY75" s="556"/>
      <c r="FZ75" s="560">
        <f t="shared" si="13"/>
        <v>0</v>
      </c>
      <c r="GA75" s="556"/>
      <c r="GB75" s="556"/>
      <c r="GC75" s="556"/>
      <c r="GD75" s="556"/>
      <c r="GE75" s="556"/>
      <c r="GF75" s="555">
        <f t="shared" si="17"/>
        <v>0</v>
      </c>
      <c r="GG75" s="556"/>
      <c r="GH75" s="556"/>
      <c r="GI75" s="556"/>
      <c r="GJ75" s="556"/>
      <c r="GK75" s="556"/>
      <c r="GL75" s="556"/>
      <c r="GV75" s="1"/>
      <c r="GW75" s="1"/>
      <c r="GX75" s="1"/>
      <c r="GY75" s="1"/>
      <c r="GZ75" s="1"/>
      <c r="HA75" s="1"/>
      <c r="HB75" s="1"/>
      <c r="HC75" s="1"/>
      <c r="HD75" s="1"/>
      <c r="HE75" s="1"/>
      <c r="HF75" s="1"/>
      <c r="HG75" s="1"/>
      <c r="HH75" s="1"/>
      <c r="HI75" s="1"/>
    </row>
    <row r="76" spans="50:217" ht="12.75">
      <c r="AX76" s="141" t="str">
        <f t="shared" si="0"/>
        <v>-</v>
      </c>
      <c r="AY76" s="558">
        <f>IF(ROWS($AY$25:AY76)&gt;$BL$9,0,ROWS($AY$25:AY76))</f>
        <v>0</v>
      </c>
      <c r="AZ76" s="558"/>
      <c r="BA76" s="558"/>
      <c r="BB76" s="558"/>
      <c r="BC76" s="558"/>
      <c r="BD76" s="557">
        <f t="shared" si="18"/>
        <v>0</v>
      </c>
      <c r="BE76" s="558"/>
      <c r="BF76" s="558"/>
      <c r="BG76" s="558"/>
      <c r="BH76" s="558"/>
      <c r="BI76" s="558"/>
      <c r="BJ76" s="558"/>
      <c r="BK76" s="559">
        <f t="shared" si="1"/>
        <v>0</v>
      </c>
      <c r="BL76" s="558"/>
      <c r="BM76" s="558"/>
      <c r="BN76" s="558"/>
      <c r="BO76" s="558"/>
      <c r="BP76" s="558"/>
      <c r="BQ76" s="560">
        <f t="shared" si="2"/>
        <v>0</v>
      </c>
      <c r="BR76" s="556"/>
      <c r="BS76" s="556"/>
      <c r="BT76" s="556"/>
      <c r="BU76" s="556"/>
      <c r="BV76" s="556"/>
      <c r="BW76" s="560">
        <f t="shared" si="3"/>
        <v>0</v>
      </c>
      <c r="BX76" s="556"/>
      <c r="BY76" s="556"/>
      <c r="BZ76" s="556"/>
      <c r="CA76" s="556"/>
      <c r="CB76" s="556"/>
      <c r="CC76" s="555">
        <f t="shared" si="22"/>
        <v>0</v>
      </c>
      <c r="CD76" s="556"/>
      <c r="CE76" s="556"/>
      <c r="CF76" s="556"/>
      <c r="CG76" s="556"/>
      <c r="CH76" s="556"/>
      <c r="CI76" s="556"/>
      <c r="CK76" s="557">
        <f t="shared" si="19"/>
        <v>0</v>
      </c>
      <c r="CL76" s="558"/>
      <c r="CM76" s="558"/>
      <c r="CN76" s="558"/>
      <c r="CO76" s="558"/>
      <c r="CP76" s="558"/>
      <c r="CQ76" s="558"/>
      <c r="CR76" s="559">
        <f t="shared" si="4"/>
        <v>0</v>
      </c>
      <c r="CS76" s="558"/>
      <c r="CT76" s="558"/>
      <c r="CU76" s="558"/>
      <c r="CV76" s="558"/>
      <c r="CW76" s="558"/>
      <c r="CX76" s="560">
        <f t="shared" si="5"/>
        <v>0</v>
      </c>
      <c r="CY76" s="556"/>
      <c r="CZ76" s="556"/>
      <c r="DA76" s="556"/>
      <c r="DB76" s="556"/>
      <c r="DC76" s="556"/>
      <c r="DD76" s="560">
        <f t="shared" si="6"/>
        <v>0</v>
      </c>
      <c r="DE76" s="556"/>
      <c r="DF76" s="556"/>
      <c r="DG76" s="556"/>
      <c r="DH76" s="556"/>
      <c r="DI76" s="556"/>
      <c r="DJ76" s="555">
        <f t="shared" si="15"/>
        <v>0</v>
      </c>
      <c r="DK76" s="556"/>
      <c r="DL76" s="556"/>
      <c r="DM76" s="556"/>
      <c r="DN76" s="556"/>
      <c r="DO76" s="556"/>
      <c r="DP76" s="556"/>
      <c r="DT76" s="141" t="str">
        <f t="shared" si="7"/>
        <v>-</v>
      </c>
      <c r="DU76" s="558">
        <f>IF(ROWS($DU$25:DU76)&gt;$EH$9,0,ROWS($DU$25:DU76))</f>
        <v>0</v>
      </c>
      <c r="DV76" s="558"/>
      <c r="DW76" s="558"/>
      <c r="DX76" s="558"/>
      <c r="DY76" s="558"/>
      <c r="DZ76" s="557">
        <f t="shared" si="20"/>
        <v>0</v>
      </c>
      <c r="EA76" s="558"/>
      <c r="EB76" s="558"/>
      <c r="EC76" s="558"/>
      <c r="ED76" s="558"/>
      <c r="EE76" s="558"/>
      <c r="EF76" s="558"/>
      <c r="EG76" s="559">
        <f t="shared" si="8"/>
        <v>0</v>
      </c>
      <c r="EH76" s="558"/>
      <c r="EI76" s="558"/>
      <c r="EJ76" s="558"/>
      <c r="EK76" s="558"/>
      <c r="EL76" s="558"/>
      <c r="EM76" s="560">
        <f t="shared" si="9"/>
        <v>0</v>
      </c>
      <c r="EN76" s="556"/>
      <c r="EO76" s="556"/>
      <c r="EP76" s="556"/>
      <c r="EQ76" s="556"/>
      <c r="ER76" s="556"/>
      <c r="ES76" s="560">
        <f t="shared" si="10"/>
        <v>0</v>
      </c>
      <c r="ET76" s="556"/>
      <c r="EU76" s="556"/>
      <c r="EV76" s="556"/>
      <c r="EW76" s="556"/>
      <c r="EX76" s="556"/>
      <c r="EY76" s="555">
        <f t="shared" si="23"/>
        <v>0</v>
      </c>
      <c r="EZ76" s="556"/>
      <c r="FA76" s="556"/>
      <c r="FB76" s="556"/>
      <c r="FC76" s="556"/>
      <c r="FD76" s="556"/>
      <c r="FE76" s="556"/>
      <c r="FG76" s="557">
        <f t="shared" si="21"/>
        <v>0</v>
      </c>
      <c r="FH76" s="558"/>
      <c r="FI76" s="558"/>
      <c r="FJ76" s="558"/>
      <c r="FK76" s="558"/>
      <c r="FL76" s="558"/>
      <c r="FM76" s="558"/>
      <c r="FN76" s="559">
        <f t="shared" si="11"/>
        <v>0</v>
      </c>
      <c r="FO76" s="558"/>
      <c r="FP76" s="558"/>
      <c r="FQ76" s="558"/>
      <c r="FR76" s="558"/>
      <c r="FS76" s="558"/>
      <c r="FT76" s="560">
        <f t="shared" si="12"/>
        <v>0</v>
      </c>
      <c r="FU76" s="556"/>
      <c r="FV76" s="556"/>
      <c r="FW76" s="556"/>
      <c r="FX76" s="556"/>
      <c r="FY76" s="556"/>
      <c r="FZ76" s="560">
        <f t="shared" si="13"/>
        <v>0</v>
      </c>
      <c r="GA76" s="556"/>
      <c r="GB76" s="556"/>
      <c r="GC76" s="556"/>
      <c r="GD76" s="556"/>
      <c r="GE76" s="556"/>
      <c r="GF76" s="555">
        <f t="shared" si="17"/>
        <v>0</v>
      </c>
      <c r="GG76" s="556"/>
      <c r="GH76" s="556"/>
      <c r="GI76" s="556"/>
      <c r="GJ76" s="556"/>
      <c r="GK76" s="556"/>
      <c r="GL76" s="556"/>
      <c r="GV76" s="1"/>
      <c r="GW76" s="1"/>
      <c r="GX76" s="1"/>
      <c r="GY76" s="1"/>
      <c r="GZ76" s="1"/>
      <c r="HA76" s="1"/>
      <c r="HB76" s="1"/>
      <c r="HC76" s="1"/>
      <c r="HD76" s="1"/>
      <c r="HE76" s="1"/>
      <c r="HF76" s="1"/>
      <c r="HG76" s="1"/>
      <c r="HH76" s="1"/>
      <c r="HI76" s="1"/>
    </row>
    <row r="77" spans="50:217" ht="12.75">
      <c r="AX77" s="141" t="str">
        <f t="shared" si="0"/>
        <v>-</v>
      </c>
      <c r="AY77" s="558">
        <f>IF(ROWS($AY$25:AY77)&gt;$BL$9,0,ROWS($AY$25:AY77))</f>
        <v>0</v>
      </c>
      <c r="AZ77" s="558"/>
      <c r="BA77" s="558"/>
      <c r="BB77" s="558"/>
      <c r="BC77" s="558"/>
      <c r="BD77" s="557">
        <f t="shared" si="18"/>
        <v>0</v>
      </c>
      <c r="BE77" s="558"/>
      <c r="BF77" s="558"/>
      <c r="BG77" s="558"/>
      <c r="BH77" s="558"/>
      <c r="BI77" s="558"/>
      <c r="BJ77" s="558"/>
      <c r="BK77" s="559">
        <f t="shared" si="1"/>
        <v>0</v>
      </c>
      <c r="BL77" s="558"/>
      <c r="BM77" s="558"/>
      <c r="BN77" s="558"/>
      <c r="BO77" s="558"/>
      <c r="BP77" s="558"/>
      <c r="BQ77" s="560">
        <f t="shared" si="2"/>
        <v>0</v>
      </c>
      <c r="BR77" s="556"/>
      <c r="BS77" s="556"/>
      <c r="BT77" s="556"/>
      <c r="BU77" s="556"/>
      <c r="BV77" s="556"/>
      <c r="BW77" s="560">
        <f t="shared" si="3"/>
        <v>0</v>
      </c>
      <c r="BX77" s="556"/>
      <c r="BY77" s="556"/>
      <c r="BZ77" s="556"/>
      <c r="CA77" s="556"/>
      <c r="CB77" s="556"/>
      <c r="CC77" s="555">
        <f t="shared" si="22"/>
        <v>0</v>
      </c>
      <c r="CD77" s="556"/>
      <c r="CE77" s="556"/>
      <c r="CF77" s="556"/>
      <c r="CG77" s="556"/>
      <c r="CH77" s="556"/>
      <c r="CI77" s="556"/>
      <c r="CK77" s="557">
        <f t="shared" si="19"/>
        <v>0</v>
      </c>
      <c r="CL77" s="558"/>
      <c r="CM77" s="558"/>
      <c r="CN77" s="558"/>
      <c r="CO77" s="558"/>
      <c r="CP77" s="558"/>
      <c r="CQ77" s="558"/>
      <c r="CR77" s="559">
        <f t="shared" si="4"/>
        <v>0</v>
      </c>
      <c r="CS77" s="558"/>
      <c r="CT77" s="558"/>
      <c r="CU77" s="558"/>
      <c r="CV77" s="558"/>
      <c r="CW77" s="558"/>
      <c r="CX77" s="560">
        <f t="shared" si="5"/>
        <v>0</v>
      </c>
      <c r="CY77" s="556"/>
      <c r="CZ77" s="556"/>
      <c r="DA77" s="556"/>
      <c r="DB77" s="556"/>
      <c r="DC77" s="556"/>
      <c r="DD77" s="560">
        <f t="shared" si="6"/>
        <v>0</v>
      </c>
      <c r="DE77" s="556"/>
      <c r="DF77" s="556"/>
      <c r="DG77" s="556"/>
      <c r="DH77" s="556"/>
      <c r="DI77" s="556"/>
      <c r="DJ77" s="555">
        <f t="shared" si="15"/>
        <v>0</v>
      </c>
      <c r="DK77" s="556"/>
      <c r="DL77" s="556"/>
      <c r="DM77" s="556"/>
      <c r="DN77" s="556"/>
      <c r="DO77" s="556"/>
      <c r="DP77" s="556"/>
      <c r="DT77" s="141" t="str">
        <f t="shared" si="7"/>
        <v>-</v>
      </c>
      <c r="DU77" s="558">
        <f>IF(ROWS($DU$25:DU77)&gt;$EH$9,0,ROWS($DU$25:DU77))</f>
        <v>0</v>
      </c>
      <c r="DV77" s="558"/>
      <c r="DW77" s="558"/>
      <c r="DX77" s="558"/>
      <c r="DY77" s="558"/>
      <c r="DZ77" s="557">
        <f t="shared" si="20"/>
        <v>0</v>
      </c>
      <c r="EA77" s="558"/>
      <c r="EB77" s="558"/>
      <c r="EC77" s="558"/>
      <c r="ED77" s="558"/>
      <c r="EE77" s="558"/>
      <c r="EF77" s="558"/>
      <c r="EG77" s="559">
        <f t="shared" si="8"/>
        <v>0</v>
      </c>
      <c r="EH77" s="558"/>
      <c r="EI77" s="558"/>
      <c r="EJ77" s="558"/>
      <c r="EK77" s="558"/>
      <c r="EL77" s="558"/>
      <c r="EM77" s="560">
        <f t="shared" si="9"/>
        <v>0</v>
      </c>
      <c r="EN77" s="556"/>
      <c r="EO77" s="556"/>
      <c r="EP77" s="556"/>
      <c r="EQ77" s="556"/>
      <c r="ER77" s="556"/>
      <c r="ES77" s="560">
        <f t="shared" si="10"/>
        <v>0</v>
      </c>
      <c r="ET77" s="556"/>
      <c r="EU77" s="556"/>
      <c r="EV77" s="556"/>
      <c r="EW77" s="556"/>
      <c r="EX77" s="556"/>
      <c r="EY77" s="555">
        <f t="shared" si="23"/>
        <v>0</v>
      </c>
      <c r="EZ77" s="556"/>
      <c r="FA77" s="556"/>
      <c r="FB77" s="556"/>
      <c r="FC77" s="556"/>
      <c r="FD77" s="556"/>
      <c r="FE77" s="556"/>
      <c r="FG77" s="557">
        <f t="shared" si="21"/>
        <v>0</v>
      </c>
      <c r="FH77" s="558"/>
      <c r="FI77" s="558"/>
      <c r="FJ77" s="558"/>
      <c r="FK77" s="558"/>
      <c r="FL77" s="558"/>
      <c r="FM77" s="558"/>
      <c r="FN77" s="559">
        <f t="shared" si="11"/>
        <v>0</v>
      </c>
      <c r="FO77" s="558"/>
      <c r="FP77" s="558"/>
      <c r="FQ77" s="558"/>
      <c r="FR77" s="558"/>
      <c r="FS77" s="558"/>
      <c r="FT77" s="560">
        <f t="shared" si="12"/>
        <v>0</v>
      </c>
      <c r="FU77" s="556"/>
      <c r="FV77" s="556"/>
      <c r="FW77" s="556"/>
      <c r="FX77" s="556"/>
      <c r="FY77" s="556"/>
      <c r="FZ77" s="560">
        <f t="shared" si="13"/>
        <v>0</v>
      </c>
      <c r="GA77" s="556"/>
      <c r="GB77" s="556"/>
      <c r="GC77" s="556"/>
      <c r="GD77" s="556"/>
      <c r="GE77" s="556"/>
      <c r="GF77" s="555">
        <f t="shared" si="17"/>
        <v>0</v>
      </c>
      <c r="GG77" s="556"/>
      <c r="GH77" s="556"/>
      <c r="GI77" s="556"/>
      <c r="GJ77" s="556"/>
      <c r="GK77" s="556"/>
      <c r="GL77" s="556"/>
      <c r="GV77" s="1"/>
      <c r="GW77" s="1"/>
      <c r="GX77" s="1"/>
      <c r="GY77" s="1"/>
      <c r="GZ77" s="1"/>
      <c r="HA77" s="1"/>
      <c r="HB77" s="1"/>
      <c r="HC77" s="1"/>
      <c r="HD77" s="1"/>
      <c r="HE77" s="1"/>
      <c r="HF77" s="1"/>
      <c r="HG77" s="1"/>
      <c r="HH77" s="1"/>
      <c r="HI77" s="1"/>
    </row>
    <row r="78" spans="50:217" ht="12.75">
      <c r="AX78" s="141" t="str">
        <f t="shared" si="0"/>
        <v>-</v>
      </c>
      <c r="AY78" s="558">
        <f>IF(ROWS($AY$25:AY78)&gt;$BL$9,0,ROWS($AY$25:AY78))</f>
        <v>0</v>
      </c>
      <c r="AZ78" s="558"/>
      <c r="BA78" s="558"/>
      <c r="BB78" s="558"/>
      <c r="BC78" s="558"/>
      <c r="BD78" s="557">
        <f t="shared" si="18"/>
        <v>0</v>
      </c>
      <c r="BE78" s="558"/>
      <c r="BF78" s="558"/>
      <c r="BG78" s="558"/>
      <c r="BH78" s="558"/>
      <c r="BI78" s="558"/>
      <c r="BJ78" s="558"/>
      <c r="BK78" s="559">
        <f t="shared" si="1"/>
        <v>0</v>
      </c>
      <c r="BL78" s="558"/>
      <c r="BM78" s="558"/>
      <c r="BN78" s="558"/>
      <c r="BO78" s="558"/>
      <c r="BP78" s="558"/>
      <c r="BQ78" s="560">
        <f t="shared" si="2"/>
        <v>0</v>
      </c>
      <c r="BR78" s="556"/>
      <c r="BS78" s="556"/>
      <c r="BT78" s="556"/>
      <c r="BU78" s="556"/>
      <c r="BV78" s="556"/>
      <c r="BW78" s="560">
        <f t="shared" si="3"/>
        <v>0</v>
      </c>
      <c r="BX78" s="556"/>
      <c r="BY78" s="556"/>
      <c r="BZ78" s="556"/>
      <c r="CA78" s="556"/>
      <c r="CB78" s="556"/>
      <c r="CC78" s="555">
        <f t="shared" si="22"/>
        <v>0</v>
      </c>
      <c r="CD78" s="556"/>
      <c r="CE78" s="556"/>
      <c r="CF78" s="556"/>
      <c r="CG78" s="556"/>
      <c r="CH78" s="556"/>
      <c r="CI78" s="556"/>
      <c r="CK78" s="557">
        <f t="shared" si="19"/>
        <v>0</v>
      </c>
      <c r="CL78" s="558"/>
      <c r="CM78" s="558"/>
      <c r="CN78" s="558"/>
      <c r="CO78" s="558"/>
      <c r="CP78" s="558"/>
      <c r="CQ78" s="558"/>
      <c r="CR78" s="559">
        <f t="shared" si="4"/>
        <v>0</v>
      </c>
      <c r="CS78" s="558"/>
      <c r="CT78" s="558"/>
      <c r="CU78" s="558"/>
      <c r="CV78" s="558"/>
      <c r="CW78" s="558"/>
      <c r="CX78" s="560">
        <f t="shared" si="5"/>
        <v>0</v>
      </c>
      <c r="CY78" s="556"/>
      <c r="CZ78" s="556"/>
      <c r="DA78" s="556"/>
      <c r="DB78" s="556"/>
      <c r="DC78" s="556"/>
      <c r="DD78" s="560">
        <f t="shared" si="6"/>
        <v>0</v>
      </c>
      <c r="DE78" s="556"/>
      <c r="DF78" s="556"/>
      <c r="DG78" s="556"/>
      <c r="DH78" s="556"/>
      <c r="DI78" s="556"/>
      <c r="DJ78" s="555">
        <f t="shared" si="15"/>
        <v>0</v>
      </c>
      <c r="DK78" s="556"/>
      <c r="DL78" s="556"/>
      <c r="DM78" s="556"/>
      <c r="DN78" s="556"/>
      <c r="DO78" s="556"/>
      <c r="DP78" s="556"/>
      <c r="DT78" s="141" t="str">
        <f t="shared" si="7"/>
        <v>-</v>
      </c>
      <c r="DU78" s="558">
        <f>IF(ROWS($DU$25:DU78)&gt;$EH$9,0,ROWS($DU$25:DU78))</f>
        <v>0</v>
      </c>
      <c r="DV78" s="558"/>
      <c r="DW78" s="558"/>
      <c r="DX78" s="558"/>
      <c r="DY78" s="558"/>
      <c r="DZ78" s="557">
        <f t="shared" si="20"/>
        <v>0</v>
      </c>
      <c r="EA78" s="558"/>
      <c r="EB78" s="558"/>
      <c r="EC78" s="558"/>
      <c r="ED78" s="558"/>
      <c r="EE78" s="558"/>
      <c r="EF78" s="558"/>
      <c r="EG78" s="559">
        <f t="shared" si="8"/>
        <v>0</v>
      </c>
      <c r="EH78" s="558"/>
      <c r="EI78" s="558"/>
      <c r="EJ78" s="558"/>
      <c r="EK78" s="558"/>
      <c r="EL78" s="558"/>
      <c r="EM78" s="560">
        <f t="shared" si="9"/>
        <v>0</v>
      </c>
      <c r="EN78" s="556"/>
      <c r="EO78" s="556"/>
      <c r="EP78" s="556"/>
      <c r="EQ78" s="556"/>
      <c r="ER78" s="556"/>
      <c r="ES78" s="560">
        <f t="shared" si="10"/>
        <v>0</v>
      </c>
      <c r="ET78" s="556"/>
      <c r="EU78" s="556"/>
      <c r="EV78" s="556"/>
      <c r="EW78" s="556"/>
      <c r="EX78" s="556"/>
      <c r="EY78" s="555">
        <f t="shared" si="23"/>
        <v>0</v>
      </c>
      <c r="EZ78" s="556"/>
      <c r="FA78" s="556"/>
      <c r="FB78" s="556"/>
      <c r="FC78" s="556"/>
      <c r="FD78" s="556"/>
      <c r="FE78" s="556"/>
      <c r="FG78" s="557">
        <f t="shared" si="21"/>
        <v>0</v>
      </c>
      <c r="FH78" s="558"/>
      <c r="FI78" s="558"/>
      <c r="FJ78" s="558"/>
      <c r="FK78" s="558"/>
      <c r="FL78" s="558"/>
      <c r="FM78" s="558"/>
      <c r="FN78" s="559">
        <f t="shared" si="11"/>
        <v>0</v>
      </c>
      <c r="FO78" s="558"/>
      <c r="FP78" s="558"/>
      <c r="FQ78" s="558"/>
      <c r="FR78" s="558"/>
      <c r="FS78" s="558"/>
      <c r="FT78" s="560">
        <f t="shared" si="12"/>
        <v>0</v>
      </c>
      <c r="FU78" s="556"/>
      <c r="FV78" s="556"/>
      <c r="FW78" s="556"/>
      <c r="FX78" s="556"/>
      <c r="FY78" s="556"/>
      <c r="FZ78" s="560">
        <f t="shared" si="13"/>
        <v>0</v>
      </c>
      <c r="GA78" s="556"/>
      <c r="GB78" s="556"/>
      <c r="GC78" s="556"/>
      <c r="GD78" s="556"/>
      <c r="GE78" s="556"/>
      <c r="GF78" s="555">
        <f t="shared" si="17"/>
        <v>0</v>
      </c>
      <c r="GG78" s="556"/>
      <c r="GH78" s="556"/>
      <c r="GI78" s="556"/>
      <c r="GJ78" s="556"/>
      <c r="GK78" s="556"/>
      <c r="GL78" s="556"/>
      <c r="GV78" s="1"/>
      <c r="GW78" s="1"/>
      <c r="GX78" s="1"/>
      <c r="GY78" s="1"/>
      <c r="GZ78" s="1"/>
      <c r="HA78" s="1"/>
      <c r="HB78" s="1"/>
      <c r="HC78" s="1"/>
      <c r="HD78" s="1"/>
      <c r="HE78" s="1"/>
      <c r="HF78" s="1"/>
      <c r="HG78" s="1"/>
      <c r="HH78" s="1"/>
      <c r="HI78" s="1"/>
    </row>
    <row r="79" spans="50:217" ht="12.75">
      <c r="AX79" s="141" t="str">
        <f t="shared" si="0"/>
        <v>-</v>
      </c>
      <c r="AY79" s="558">
        <f>IF(ROWS($AY$25:AY79)&gt;$BL$9,0,ROWS($AY$25:AY79))</f>
        <v>0</v>
      </c>
      <c r="AZ79" s="558"/>
      <c r="BA79" s="558"/>
      <c r="BB79" s="558"/>
      <c r="BC79" s="558"/>
      <c r="BD79" s="557">
        <f t="shared" si="18"/>
        <v>0</v>
      </c>
      <c r="BE79" s="558"/>
      <c r="BF79" s="558"/>
      <c r="BG79" s="558"/>
      <c r="BH79" s="558"/>
      <c r="BI79" s="558"/>
      <c r="BJ79" s="558"/>
      <c r="BK79" s="559">
        <f t="shared" si="1"/>
        <v>0</v>
      </c>
      <c r="BL79" s="558"/>
      <c r="BM79" s="558"/>
      <c r="BN79" s="558"/>
      <c r="BO79" s="558"/>
      <c r="BP79" s="558"/>
      <c r="BQ79" s="560">
        <f t="shared" si="2"/>
        <v>0</v>
      </c>
      <c r="BR79" s="556"/>
      <c r="BS79" s="556"/>
      <c r="BT79" s="556"/>
      <c r="BU79" s="556"/>
      <c r="BV79" s="556"/>
      <c r="BW79" s="560">
        <f t="shared" si="3"/>
        <v>0</v>
      </c>
      <c r="BX79" s="556"/>
      <c r="BY79" s="556"/>
      <c r="BZ79" s="556"/>
      <c r="CA79" s="556"/>
      <c r="CB79" s="556"/>
      <c r="CC79" s="555">
        <f t="shared" si="22"/>
        <v>0</v>
      </c>
      <c r="CD79" s="556"/>
      <c r="CE79" s="556"/>
      <c r="CF79" s="556"/>
      <c r="CG79" s="556"/>
      <c r="CH79" s="556"/>
      <c r="CI79" s="556"/>
      <c r="CK79" s="557">
        <f t="shared" si="19"/>
        <v>0</v>
      </c>
      <c r="CL79" s="558"/>
      <c r="CM79" s="558"/>
      <c r="CN79" s="558"/>
      <c r="CO79" s="558"/>
      <c r="CP79" s="558"/>
      <c r="CQ79" s="558"/>
      <c r="CR79" s="559">
        <f t="shared" si="4"/>
        <v>0</v>
      </c>
      <c r="CS79" s="558"/>
      <c r="CT79" s="558"/>
      <c r="CU79" s="558"/>
      <c r="CV79" s="558"/>
      <c r="CW79" s="558"/>
      <c r="CX79" s="560">
        <f t="shared" si="5"/>
        <v>0</v>
      </c>
      <c r="CY79" s="556"/>
      <c r="CZ79" s="556"/>
      <c r="DA79" s="556"/>
      <c r="DB79" s="556"/>
      <c r="DC79" s="556"/>
      <c r="DD79" s="560">
        <f t="shared" si="6"/>
        <v>0</v>
      </c>
      <c r="DE79" s="556"/>
      <c r="DF79" s="556"/>
      <c r="DG79" s="556"/>
      <c r="DH79" s="556"/>
      <c r="DI79" s="556"/>
      <c r="DJ79" s="555">
        <f t="shared" si="15"/>
        <v>0</v>
      </c>
      <c r="DK79" s="556"/>
      <c r="DL79" s="556"/>
      <c r="DM79" s="556"/>
      <c r="DN79" s="556"/>
      <c r="DO79" s="556"/>
      <c r="DP79" s="556"/>
      <c r="DT79" s="141" t="str">
        <f t="shared" si="7"/>
        <v>-</v>
      </c>
      <c r="DU79" s="558">
        <f>IF(ROWS($DU$25:DU79)&gt;$EH$9,0,ROWS($DU$25:DU79))</f>
        <v>0</v>
      </c>
      <c r="DV79" s="558"/>
      <c r="DW79" s="558"/>
      <c r="DX79" s="558"/>
      <c r="DY79" s="558"/>
      <c r="DZ79" s="557">
        <f t="shared" si="20"/>
        <v>0</v>
      </c>
      <c r="EA79" s="558"/>
      <c r="EB79" s="558"/>
      <c r="EC79" s="558"/>
      <c r="ED79" s="558"/>
      <c r="EE79" s="558"/>
      <c r="EF79" s="558"/>
      <c r="EG79" s="559">
        <f t="shared" si="8"/>
        <v>0</v>
      </c>
      <c r="EH79" s="558"/>
      <c r="EI79" s="558"/>
      <c r="EJ79" s="558"/>
      <c r="EK79" s="558"/>
      <c r="EL79" s="558"/>
      <c r="EM79" s="560">
        <f t="shared" si="9"/>
        <v>0</v>
      </c>
      <c r="EN79" s="556"/>
      <c r="EO79" s="556"/>
      <c r="EP79" s="556"/>
      <c r="EQ79" s="556"/>
      <c r="ER79" s="556"/>
      <c r="ES79" s="560">
        <f t="shared" si="10"/>
        <v>0</v>
      </c>
      <c r="ET79" s="556"/>
      <c r="EU79" s="556"/>
      <c r="EV79" s="556"/>
      <c r="EW79" s="556"/>
      <c r="EX79" s="556"/>
      <c r="EY79" s="555">
        <f t="shared" si="23"/>
        <v>0</v>
      </c>
      <c r="EZ79" s="556"/>
      <c r="FA79" s="556"/>
      <c r="FB79" s="556"/>
      <c r="FC79" s="556"/>
      <c r="FD79" s="556"/>
      <c r="FE79" s="556"/>
      <c r="FG79" s="557">
        <f t="shared" si="21"/>
        <v>0</v>
      </c>
      <c r="FH79" s="558"/>
      <c r="FI79" s="558"/>
      <c r="FJ79" s="558"/>
      <c r="FK79" s="558"/>
      <c r="FL79" s="558"/>
      <c r="FM79" s="558"/>
      <c r="FN79" s="559">
        <f t="shared" si="11"/>
        <v>0</v>
      </c>
      <c r="FO79" s="558"/>
      <c r="FP79" s="558"/>
      <c r="FQ79" s="558"/>
      <c r="FR79" s="558"/>
      <c r="FS79" s="558"/>
      <c r="FT79" s="560">
        <f t="shared" si="12"/>
        <v>0</v>
      </c>
      <c r="FU79" s="556"/>
      <c r="FV79" s="556"/>
      <c r="FW79" s="556"/>
      <c r="FX79" s="556"/>
      <c r="FY79" s="556"/>
      <c r="FZ79" s="560">
        <f t="shared" si="13"/>
        <v>0</v>
      </c>
      <c r="GA79" s="556"/>
      <c r="GB79" s="556"/>
      <c r="GC79" s="556"/>
      <c r="GD79" s="556"/>
      <c r="GE79" s="556"/>
      <c r="GF79" s="555">
        <f t="shared" si="17"/>
        <v>0</v>
      </c>
      <c r="GG79" s="556"/>
      <c r="GH79" s="556"/>
      <c r="GI79" s="556"/>
      <c r="GJ79" s="556"/>
      <c r="GK79" s="556"/>
      <c r="GL79" s="556"/>
      <c r="GV79" s="1"/>
      <c r="GW79" s="1"/>
      <c r="GX79" s="1"/>
      <c r="GY79" s="1"/>
      <c r="GZ79" s="1"/>
      <c r="HA79" s="1"/>
      <c r="HB79" s="1"/>
      <c r="HC79" s="1"/>
      <c r="HD79" s="1"/>
      <c r="HE79" s="1"/>
      <c r="HF79" s="1"/>
      <c r="HG79" s="1"/>
      <c r="HH79" s="1"/>
      <c r="HI79" s="1"/>
    </row>
    <row r="80" spans="50:217" ht="12.75">
      <c r="AX80" s="141" t="str">
        <f t="shared" si="0"/>
        <v>-</v>
      </c>
      <c r="AY80" s="558">
        <f>IF(ROWS($AY$25:AY80)&gt;$BL$9,0,ROWS($AY$25:AY80))</f>
        <v>0</v>
      </c>
      <c r="AZ80" s="558"/>
      <c r="BA80" s="558"/>
      <c r="BB80" s="558"/>
      <c r="BC80" s="558"/>
      <c r="BD80" s="557">
        <f t="shared" si="18"/>
        <v>0</v>
      </c>
      <c r="BE80" s="558"/>
      <c r="BF80" s="558"/>
      <c r="BG80" s="558"/>
      <c r="BH80" s="558"/>
      <c r="BI80" s="558"/>
      <c r="BJ80" s="558"/>
      <c r="BK80" s="559">
        <f t="shared" si="1"/>
        <v>0</v>
      </c>
      <c r="BL80" s="558"/>
      <c r="BM80" s="558"/>
      <c r="BN80" s="558"/>
      <c r="BO80" s="558"/>
      <c r="BP80" s="558"/>
      <c r="BQ80" s="560">
        <f t="shared" si="2"/>
        <v>0</v>
      </c>
      <c r="BR80" s="556"/>
      <c r="BS80" s="556"/>
      <c r="BT80" s="556"/>
      <c r="BU80" s="556"/>
      <c r="BV80" s="556"/>
      <c r="BW80" s="560">
        <f t="shared" si="3"/>
        <v>0</v>
      </c>
      <c r="BX80" s="556"/>
      <c r="BY80" s="556"/>
      <c r="BZ80" s="556"/>
      <c r="CA80" s="556"/>
      <c r="CB80" s="556"/>
      <c r="CC80" s="555">
        <f t="shared" si="22"/>
        <v>0</v>
      </c>
      <c r="CD80" s="556"/>
      <c r="CE80" s="556"/>
      <c r="CF80" s="556"/>
      <c r="CG80" s="556"/>
      <c r="CH80" s="556"/>
      <c r="CI80" s="556"/>
      <c r="CK80" s="557">
        <f t="shared" si="19"/>
        <v>0</v>
      </c>
      <c r="CL80" s="558"/>
      <c r="CM80" s="558"/>
      <c r="CN80" s="558"/>
      <c r="CO80" s="558"/>
      <c r="CP80" s="558"/>
      <c r="CQ80" s="558"/>
      <c r="CR80" s="559">
        <f t="shared" si="4"/>
        <v>0</v>
      </c>
      <c r="CS80" s="558"/>
      <c r="CT80" s="558"/>
      <c r="CU80" s="558"/>
      <c r="CV80" s="558"/>
      <c r="CW80" s="558"/>
      <c r="CX80" s="560">
        <f t="shared" si="5"/>
        <v>0</v>
      </c>
      <c r="CY80" s="556"/>
      <c r="CZ80" s="556"/>
      <c r="DA80" s="556"/>
      <c r="DB80" s="556"/>
      <c r="DC80" s="556"/>
      <c r="DD80" s="560">
        <f t="shared" si="6"/>
        <v>0</v>
      </c>
      <c r="DE80" s="556"/>
      <c r="DF80" s="556"/>
      <c r="DG80" s="556"/>
      <c r="DH80" s="556"/>
      <c r="DI80" s="556"/>
      <c r="DJ80" s="555">
        <f t="shared" si="15"/>
        <v>0</v>
      </c>
      <c r="DK80" s="556"/>
      <c r="DL80" s="556"/>
      <c r="DM80" s="556"/>
      <c r="DN80" s="556"/>
      <c r="DO80" s="556"/>
      <c r="DP80" s="556"/>
      <c r="DT80" s="141" t="str">
        <f t="shared" si="7"/>
        <v>-</v>
      </c>
      <c r="DU80" s="558">
        <f>IF(ROWS($DU$25:DU80)&gt;$EH$9,0,ROWS($DU$25:DU80))</f>
        <v>0</v>
      </c>
      <c r="DV80" s="558"/>
      <c r="DW80" s="558"/>
      <c r="DX80" s="558"/>
      <c r="DY80" s="558"/>
      <c r="DZ80" s="557">
        <f t="shared" si="20"/>
        <v>0</v>
      </c>
      <c r="EA80" s="558"/>
      <c r="EB80" s="558"/>
      <c r="EC80" s="558"/>
      <c r="ED80" s="558"/>
      <c r="EE80" s="558"/>
      <c r="EF80" s="558"/>
      <c r="EG80" s="559">
        <f t="shared" si="8"/>
        <v>0</v>
      </c>
      <c r="EH80" s="558"/>
      <c r="EI80" s="558"/>
      <c r="EJ80" s="558"/>
      <c r="EK80" s="558"/>
      <c r="EL80" s="558"/>
      <c r="EM80" s="560">
        <f t="shared" si="9"/>
        <v>0</v>
      </c>
      <c r="EN80" s="556"/>
      <c r="EO80" s="556"/>
      <c r="EP80" s="556"/>
      <c r="EQ80" s="556"/>
      <c r="ER80" s="556"/>
      <c r="ES80" s="560">
        <f t="shared" si="10"/>
        <v>0</v>
      </c>
      <c r="ET80" s="556"/>
      <c r="EU80" s="556"/>
      <c r="EV80" s="556"/>
      <c r="EW80" s="556"/>
      <c r="EX80" s="556"/>
      <c r="EY80" s="555">
        <f t="shared" si="23"/>
        <v>0</v>
      </c>
      <c r="EZ80" s="556"/>
      <c r="FA80" s="556"/>
      <c r="FB80" s="556"/>
      <c r="FC80" s="556"/>
      <c r="FD80" s="556"/>
      <c r="FE80" s="556"/>
      <c r="FG80" s="557">
        <f t="shared" si="21"/>
        <v>0</v>
      </c>
      <c r="FH80" s="558"/>
      <c r="FI80" s="558"/>
      <c r="FJ80" s="558"/>
      <c r="FK80" s="558"/>
      <c r="FL80" s="558"/>
      <c r="FM80" s="558"/>
      <c r="FN80" s="559">
        <f t="shared" si="11"/>
        <v>0</v>
      </c>
      <c r="FO80" s="558"/>
      <c r="FP80" s="558"/>
      <c r="FQ80" s="558"/>
      <c r="FR80" s="558"/>
      <c r="FS80" s="558"/>
      <c r="FT80" s="560">
        <f t="shared" si="12"/>
        <v>0</v>
      </c>
      <c r="FU80" s="556"/>
      <c r="FV80" s="556"/>
      <c r="FW80" s="556"/>
      <c r="FX80" s="556"/>
      <c r="FY80" s="556"/>
      <c r="FZ80" s="560">
        <f t="shared" si="13"/>
        <v>0</v>
      </c>
      <c r="GA80" s="556"/>
      <c r="GB80" s="556"/>
      <c r="GC80" s="556"/>
      <c r="GD80" s="556"/>
      <c r="GE80" s="556"/>
      <c r="GF80" s="555">
        <f t="shared" si="17"/>
        <v>0</v>
      </c>
      <c r="GG80" s="556"/>
      <c r="GH80" s="556"/>
      <c r="GI80" s="556"/>
      <c r="GJ80" s="556"/>
      <c r="GK80" s="556"/>
      <c r="GL80" s="556"/>
      <c r="GV80" s="1"/>
      <c r="GW80" s="1"/>
      <c r="GX80" s="1"/>
      <c r="GY80" s="1"/>
      <c r="GZ80" s="1"/>
      <c r="HA80" s="1"/>
      <c r="HB80" s="1"/>
      <c r="HC80" s="1"/>
      <c r="HD80" s="1"/>
      <c r="HE80" s="1"/>
      <c r="HF80" s="1"/>
      <c r="HG80" s="1"/>
      <c r="HH80" s="1"/>
      <c r="HI80" s="1"/>
    </row>
    <row r="81" spans="50:217" ht="12.75">
      <c r="AX81" s="141" t="str">
        <f t="shared" si="0"/>
        <v>-</v>
      </c>
      <c r="AY81" s="558">
        <f>IF(ROWS($AY$25:AY81)&gt;$BL$9,0,ROWS($AY$25:AY81))</f>
        <v>0</v>
      </c>
      <c r="AZ81" s="558"/>
      <c r="BA81" s="558"/>
      <c r="BB81" s="558"/>
      <c r="BC81" s="558"/>
      <c r="BD81" s="557">
        <f t="shared" si="18"/>
        <v>0</v>
      </c>
      <c r="BE81" s="558"/>
      <c r="BF81" s="558"/>
      <c r="BG81" s="558"/>
      <c r="BH81" s="558"/>
      <c r="BI81" s="558"/>
      <c r="BJ81" s="558"/>
      <c r="BK81" s="559">
        <f t="shared" si="1"/>
        <v>0</v>
      </c>
      <c r="BL81" s="558"/>
      <c r="BM81" s="558"/>
      <c r="BN81" s="558"/>
      <c r="BO81" s="558"/>
      <c r="BP81" s="558"/>
      <c r="BQ81" s="560">
        <f t="shared" si="2"/>
        <v>0</v>
      </c>
      <c r="BR81" s="556"/>
      <c r="BS81" s="556"/>
      <c r="BT81" s="556"/>
      <c r="BU81" s="556"/>
      <c r="BV81" s="556"/>
      <c r="BW81" s="560">
        <f t="shared" si="3"/>
        <v>0</v>
      </c>
      <c r="BX81" s="556"/>
      <c r="BY81" s="556"/>
      <c r="BZ81" s="556"/>
      <c r="CA81" s="556"/>
      <c r="CB81" s="556"/>
      <c r="CC81" s="555">
        <f t="shared" si="22"/>
        <v>0</v>
      </c>
      <c r="CD81" s="556"/>
      <c r="CE81" s="556"/>
      <c r="CF81" s="556"/>
      <c r="CG81" s="556"/>
      <c r="CH81" s="556"/>
      <c r="CI81" s="556"/>
      <c r="CK81" s="557">
        <f t="shared" si="19"/>
        <v>0</v>
      </c>
      <c r="CL81" s="558"/>
      <c r="CM81" s="558"/>
      <c r="CN81" s="558"/>
      <c r="CO81" s="558"/>
      <c r="CP81" s="558"/>
      <c r="CQ81" s="558"/>
      <c r="CR81" s="559">
        <f t="shared" si="4"/>
        <v>0</v>
      </c>
      <c r="CS81" s="558"/>
      <c r="CT81" s="558"/>
      <c r="CU81" s="558"/>
      <c r="CV81" s="558"/>
      <c r="CW81" s="558"/>
      <c r="CX81" s="560">
        <f t="shared" si="5"/>
        <v>0</v>
      </c>
      <c r="CY81" s="556"/>
      <c r="CZ81" s="556"/>
      <c r="DA81" s="556"/>
      <c r="DB81" s="556"/>
      <c r="DC81" s="556"/>
      <c r="DD81" s="560">
        <f t="shared" si="6"/>
        <v>0</v>
      </c>
      <c r="DE81" s="556"/>
      <c r="DF81" s="556"/>
      <c r="DG81" s="556"/>
      <c r="DH81" s="556"/>
      <c r="DI81" s="556"/>
      <c r="DJ81" s="555">
        <f t="shared" si="15"/>
        <v>0</v>
      </c>
      <c r="DK81" s="556"/>
      <c r="DL81" s="556"/>
      <c r="DM81" s="556"/>
      <c r="DN81" s="556"/>
      <c r="DO81" s="556"/>
      <c r="DP81" s="556"/>
      <c r="DT81" s="141" t="str">
        <f t="shared" si="7"/>
        <v>-</v>
      </c>
      <c r="DU81" s="558">
        <f>IF(ROWS($DU$25:DU81)&gt;$EH$9,0,ROWS($DU$25:DU81))</f>
        <v>0</v>
      </c>
      <c r="DV81" s="558"/>
      <c r="DW81" s="558"/>
      <c r="DX81" s="558"/>
      <c r="DY81" s="558"/>
      <c r="DZ81" s="557">
        <f t="shared" si="20"/>
        <v>0</v>
      </c>
      <c r="EA81" s="558"/>
      <c r="EB81" s="558"/>
      <c r="EC81" s="558"/>
      <c r="ED81" s="558"/>
      <c r="EE81" s="558"/>
      <c r="EF81" s="558"/>
      <c r="EG81" s="559">
        <f t="shared" si="8"/>
        <v>0</v>
      </c>
      <c r="EH81" s="558"/>
      <c r="EI81" s="558"/>
      <c r="EJ81" s="558"/>
      <c r="EK81" s="558"/>
      <c r="EL81" s="558"/>
      <c r="EM81" s="560">
        <f t="shared" si="9"/>
        <v>0</v>
      </c>
      <c r="EN81" s="556"/>
      <c r="EO81" s="556"/>
      <c r="EP81" s="556"/>
      <c r="EQ81" s="556"/>
      <c r="ER81" s="556"/>
      <c r="ES81" s="560">
        <f t="shared" si="10"/>
        <v>0</v>
      </c>
      <c r="ET81" s="556"/>
      <c r="EU81" s="556"/>
      <c r="EV81" s="556"/>
      <c r="EW81" s="556"/>
      <c r="EX81" s="556"/>
      <c r="EY81" s="555">
        <f t="shared" si="23"/>
        <v>0</v>
      </c>
      <c r="EZ81" s="556"/>
      <c r="FA81" s="556"/>
      <c r="FB81" s="556"/>
      <c r="FC81" s="556"/>
      <c r="FD81" s="556"/>
      <c r="FE81" s="556"/>
      <c r="FG81" s="557">
        <f t="shared" si="21"/>
        <v>0</v>
      </c>
      <c r="FH81" s="558"/>
      <c r="FI81" s="558"/>
      <c r="FJ81" s="558"/>
      <c r="FK81" s="558"/>
      <c r="FL81" s="558"/>
      <c r="FM81" s="558"/>
      <c r="FN81" s="559">
        <f t="shared" si="11"/>
        <v>0</v>
      </c>
      <c r="FO81" s="558"/>
      <c r="FP81" s="558"/>
      <c r="FQ81" s="558"/>
      <c r="FR81" s="558"/>
      <c r="FS81" s="558"/>
      <c r="FT81" s="560">
        <f t="shared" si="12"/>
        <v>0</v>
      </c>
      <c r="FU81" s="556"/>
      <c r="FV81" s="556"/>
      <c r="FW81" s="556"/>
      <c r="FX81" s="556"/>
      <c r="FY81" s="556"/>
      <c r="FZ81" s="560">
        <f t="shared" si="13"/>
        <v>0</v>
      </c>
      <c r="GA81" s="556"/>
      <c r="GB81" s="556"/>
      <c r="GC81" s="556"/>
      <c r="GD81" s="556"/>
      <c r="GE81" s="556"/>
      <c r="GF81" s="555">
        <f t="shared" si="17"/>
        <v>0</v>
      </c>
      <c r="GG81" s="556"/>
      <c r="GH81" s="556"/>
      <c r="GI81" s="556"/>
      <c r="GJ81" s="556"/>
      <c r="GK81" s="556"/>
      <c r="GL81" s="556"/>
      <c r="GV81" s="1"/>
      <c r="GW81" s="1"/>
      <c r="GX81" s="1"/>
      <c r="GY81" s="1"/>
      <c r="GZ81" s="1"/>
      <c r="HA81" s="1"/>
      <c r="HB81" s="1"/>
      <c r="HC81" s="1"/>
      <c r="HD81" s="1"/>
      <c r="HE81" s="1"/>
      <c r="HF81" s="1"/>
      <c r="HG81" s="1"/>
      <c r="HH81" s="1"/>
      <c r="HI81" s="1"/>
    </row>
    <row r="82" spans="50:217" ht="12.75">
      <c r="AX82" s="141" t="str">
        <f t="shared" si="0"/>
        <v>-</v>
      </c>
      <c r="AY82" s="558">
        <f>IF(ROWS($AY$25:AY82)&gt;$BL$9,0,ROWS($AY$25:AY82))</f>
        <v>0</v>
      </c>
      <c r="AZ82" s="558"/>
      <c r="BA82" s="558"/>
      <c r="BB82" s="558"/>
      <c r="BC82" s="558"/>
      <c r="BD82" s="557">
        <f t="shared" si="18"/>
        <v>0</v>
      </c>
      <c r="BE82" s="558"/>
      <c r="BF82" s="558"/>
      <c r="BG82" s="558"/>
      <c r="BH82" s="558"/>
      <c r="BI82" s="558"/>
      <c r="BJ82" s="558"/>
      <c r="BK82" s="559">
        <f t="shared" si="1"/>
        <v>0</v>
      </c>
      <c r="BL82" s="558"/>
      <c r="BM82" s="558"/>
      <c r="BN82" s="558"/>
      <c r="BO82" s="558"/>
      <c r="BP82" s="558"/>
      <c r="BQ82" s="560">
        <f t="shared" si="2"/>
        <v>0</v>
      </c>
      <c r="BR82" s="556"/>
      <c r="BS82" s="556"/>
      <c r="BT82" s="556"/>
      <c r="BU82" s="556"/>
      <c r="BV82" s="556"/>
      <c r="BW82" s="560">
        <f t="shared" si="3"/>
        <v>0</v>
      </c>
      <c r="BX82" s="556"/>
      <c r="BY82" s="556"/>
      <c r="BZ82" s="556"/>
      <c r="CA82" s="556"/>
      <c r="CB82" s="556"/>
      <c r="CC82" s="555">
        <f t="shared" si="22"/>
        <v>0</v>
      </c>
      <c r="CD82" s="556"/>
      <c r="CE82" s="556"/>
      <c r="CF82" s="556"/>
      <c r="CG82" s="556"/>
      <c r="CH82" s="556"/>
      <c r="CI82" s="556"/>
      <c r="CK82" s="557">
        <f t="shared" si="19"/>
        <v>0</v>
      </c>
      <c r="CL82" s="558"/>
      <c r="CM82" s="558"/>
      <c r="CN82" s="558"/>
      <c r="CO82" s="558"/>
      <c r="CP82" s="558"/>
      <c r="CQ82" s="558"/>
      <c r="CR82" s="559">
        <f t="shared" si="4"/>
        <v>0</v>
      </c>
      <c r="CS82" s="558"/>
      <c r="CT82" s="558"/>
      <c r="CU82" s="558"/>
      <c r="CV82" s="558"/>
      <c r="CW82" s="558"/>
      <c r="CX82" s="560">
        <f t="shared" si="5"/>
        <v>0</v>
      </c>
      <c r="CY82" s="556"/>
      <c r="CZ82" s="556"/>
      <c r="DA82" s="556"/>
      <c r="DB82" s="556"/>
      <c r="DC82" s="556"/>
      <c r="DD82" s="560">
        <f t="shared" si="6"/>
        <v>0</v>
      </c>
      <c r="DE82" s="556"/>
      <c r="DF82" s="556"/>
      <c r="DG82" s="556"/>
      <c r="DH82" s="556"/>
      <c r="DI82" s="556"/>
      <c r="DJ82" s="555">
        <f t="shared" si="15"/>
        <v>0</v>
      </c>
      <c r="DK82" s="556"/>
      <c r="DL82" s="556"/>
      <c r="DM82" s="556"/>
      <c r="DN82" s="556"/>
      <c r="DO82" s="556"/>
      <c r="DP82" s="556"/>
      <c r="DT82" s="141" t="str">
        <f t="shared" si="7"/>
        <v>-</v>
      </c>
      <c r="DU82" s="558">
        <f>IF(ROWS($DU$25:DU82)&gt;$EH$9,0,ROWS($DU$25:DU82))</f>
        <v>0</v>
      </c>
      <c r="DV82" s="558"/>
      <c r="DW82" s="558"/>
      <c r="DX82" s="558"/>
      <c r="DY82" s="558"/>
      <c r="DZ82" s="557">
        <f t="shared" si="20"/>
        <v>0</v>
      </c>
      <c r="EA82" s="558"/>
      <c r="EB82" s="558"/>
      <c r="EC82" s="558"/>
      <c r="ED82" s="558"/>
      <c r="EE82" s="558"/>
      <c r="EF82" s="558"/>
      <c r="EG82" s="559">
        <f t="shared" si="8"/>
        <v>0</v>
      </c>
      <c r="EH82" s="558"/>
      <c r="EI82" s="558"/>
      <c r="EJ82" s="558"/>
      <c r="EK82" s="558"/>
      <c r="EL82" s="558"/>
      <c r="EM82" s="560">
        <f t="shared" si="9"/>
        <v>0</v>
      </c>
      <c r="EN82" s="556"/>
      <c r="EO82" s="556"/>
      <c r="EP82" s="556"/>
      <c r="EQ82" s="556"/>
      <c r="ER82" s="556"/>
      <c r="ES82" s="560">
        <f t="shared" si="10"/>
        <v>0</v>
      </c>
      <c r="ET82" s="556"/>
      <c r="EU82" s="556"/>
      <c r="EV82" s="556"/>
      <c r="EW82" s="556"/>
      <c r="EX82" s="556"/>
      <c r="EY82" s="555">
        <f t="shared" si="23"/>
        <v>0</v>
      </c>
      <c r="EZ82" s="556"/>
      <c r="FA82" s="556"/>
      <c r="FB82" s="556"/>
      <c r="FC82" s="556"/>
      <c r="FD82" s="556"/>
      <c r="FE82" s="556"/>
      <c r="FG82" s="557">
        <f t="shared" si="21"/>
        <v>0</v>
      </c>
      <c r="FH82" s="558"/>
      <c r="FI82" s="558"/>
      <c r="FJ82" s="558"/>
      <c r="FK82" s="558"/>
      <c r="FL82" s="558"/>
      <c r="FM82" s="558"/>
      <c r="FN82" s="559">
        <f t="shared" si="11"/>
        <v>0</v>
      </c>
      <c r="FO82" s="558"/>
      <c r="FP82" s="558"/>
      <c r="FQ82" s="558"/>
      <c r="FR82" s="558"/>
      <c r="FS82" s="558"/>
      <c r="FT82" s="560">
        <f t="shared" si="12"/>
        <v>0</v>
      </c>
      <c r="FU82" s="556"/>
      <c r="FV82" s="556"/>
      <c r="FW82" s="556"/>
      <c r="FX82" s="556"/>
      <c r="FY82" s="556"/>
      <c r="FZ82" s="560">
        <f t="shared" si="13"/>
        <v>0</v>
      </c>
      <c r="GA82" s="556"/>
      <c r="GB82" s="556"/>
      <c r="GC82" s="556"/>
      <c r="GD82" s="556"/>
      <c r="GE82" s="556"/>
      <c r="GF82" s="555">
        <f t="shared" si="17"/>
        <v>0</v>
      </c>
      <c r="GG82" s="556"/>
      <c r="GH82" s="556"/>
      <c r="GI82" s="556"/>
      <c r="GJ82" s="556"/>
      <c r="GK82" s="556"/>
      <c r="GL82" s="556"/>
      <c r="GV82" s="1"/>
      <c r="GW82" s="1"/>
      <c r="GX82" s="1"/>
      <c r="GY82" s="1"/>
      <c r="GZ82" s="1"/>
      <c r="HA82" s="1"/>
      <c r="HB82" s="1"/>
      <c r="HC82" s="1"/>
      <c r="HD82" s="1"/>
      <c r="HE82" s="1"/>
      <c r="HF82" s="1"/>
      <c r="HG82" s="1"/>
      <c r="HH82" s="1"/>
      <c r="HI82" s="1"/>
    </row>
    <row r="83" spans="50:217" ht="12.75">
      <c r="AX83" s="141" t="str">
        <f t="shared" si="0"/>
        <v>-</v>
      </c>
      <c r="AY83" s="558">
        <f>IF(ROWS($AY$25:AY83)&gt;$BL$9,0,ROWS($AY$25:AY83))</f>
        <v>0</v>
      </c>
      <c r="AZ83" s="558"/>
      <c r="BA83" s="558"/>
      <c r="BB83" s="558"/>
      <c r="BC83" s="558"/>
      <c r="BD83" s="557">
        <f t="shared" si="18"/>
        <v>0</v>
      </c>
      <c r="BE83" s="558"/>
      <c r="BF83" s="558"/>
      <c r="BG83" s="558"/>
      <c r="BH83" s="558"/>
      <c r="BI83" s="558"/>
      <c r="BJ83" s="558"/>
      <c r="BK83" s="559">
        <f t="shared" si="1"/>
        <v>0</v>
      </c>
      <c r="BL83" s="558"/>
      <c r="BM83" s="558"/>
      <c r="BN83" s="558"/>
      <c r="BO83" s="558"/>
      <c r="BP83" s="558"/>
      <c r="BQ83" s="560">
        <f t="shared" si="2"/>
        <v>0</v>
      </c>
      <c r="BR83" s="556"/>
      <c r="BS83" s="556"/>
      <c r="BT83" s="556"/>
      <c r="BU83" s="556"/>
      <c r="BV83" s="556"/>
      <c r="BW83" s="560">
        <f t="shared" si="3"/>
        <v>0</v>
      </c>
      <c r="BX83" s="556"/>
      <c r="BY83" s="556"/>
      <c r="BZ83" s="556"/>
      <c r="CA83" s="556"/>
      <c r="CB83" s="556"/>
      <c r="CC83" s="555">
        <f t="shared" si="22"/>
        <v>0</v>
      </c>
      <c r="CD83" s="556"/>
      <c r="CE83" s="556"/>
      <c r="CF83" s="556"/>
      <c r="CG83" s="556"/>
      <c r="CH83" s="556"/>
      <c r="CI83" s="556"/>
      <c r="CK83" s="557">
        <f t="shared" si="19"/>
        <v>0</v>
      </c>
      <c r="CL83" s="558"/>
      <c r="CM83" s="558"/>
      <c r="CN83" s="558"/>
      <c r="CO83" s="558"/>
      <c r="CP83" s="558"/>
      <c r="CQ83" s="558"/>
      <c r="CR83" s="559">
        <f t="shared" si="4"/>
        <v>0</v>
      </c>
      <c r="CS83" s="558"/>
      <c r="CT83" s="558"/>
      <c r="CU83" s="558"/>
      <c r="CV83" s="558"/>
      <c r="CW83" s="558"/>
      <c r="CX83" s="560">
        <f t="shared" si="5"/>
        <v>0</v>
      </c>
      <c r="CY83" s="556"/>
      <c r="CZ83" s="556"/>
      <c r="DA83" s="556"/>
      <c r="DB83" s="556"/>
      <c r="DC83" s="556"/>
      <c r="DD83" s="560">
        <f t="shared" si="6"/>
        <v>0</v>
      </c>
      <c r="DE83" s="556"/>
      <c r="DF83" s="556"/>
      <c r="DG83" s="556"/>
      <c r="DH83" s="556"/>
      <c r="DI83" s="556"/>
      <c r="DJ83" s="555">
        <f t="shared" si="15"/>
        <v>0</v>
      </c>
      <c r="DK83" s="556"/>
      <c r="DL83" s="556"/>
      <c r="DM83" s="556"/>
      <c r="DN83" s="556"/>
      <c r="DO83" s="556"/>
      <c r="DP83" s="556"/>
      <c r="DT83" s="141" t="str">
        <f t="shared" si="7"/>
        <v>-</v>
      </c>
      <c r="DU83" s="558">
        <f>IF(ROWS($DU$25:DU83)&gt;$EH$9,0,ROWS($DU$25:DU83))</f>
        <v>0</v>
      </c>
      <c r="DV83" s="558"/>
      <c r="DW83" s="558"/>
      <c r="DX83" s="558"/>
      <c r="DY83" s="558"/>
      <c r="DZ83" s="557">
        <f t="shared" si="20"/>
        <v>0</v>
      </c>
      <c r="EA83" s="558"/>
      <c r="EB83" s="558"/>
      <c r="EC83" s="558"/>
      <c r="ED83" s="558"/>
      <c r="EE83" s="558"/>
      <c r="EF83" s="558"/>
      <c r="EG83" s="559">
        <f t="shared" si="8"/>
        <v>0</v>
      </c>
      <c r="EH83" s="558"/>
      <c r="EI83" s="558"/>
      <c r="EJ83" s="558"/>
      <c r="EK83" s="558"/>
      <c r="EL83" s="558"/>
      <c r="EM83" s="560">
        <f t="shared" si="9"/>
        <v>0</v>
      </c>
      <c r="EN83" s="556"/>
      <c r="EO83" s="556"/>
      <c r="EP83" s="556"/>
      <c r="EQ83" s="556"/>
      <c r="ER83" s="556"/>
      <c r="ES83" s="560">
        <f t="shared" si="10"/>
        <v>0</v>
      </c>
      <c r="ET83" s="556"/>
      <c r="EU83" s="556"/>
      <c r="EV83" s="556"/>
      <c r="EW83" s="556"/>
      <c r="EX83" s="556"/>
      <c r="EY83" s="555">
        <f t="shared" si="23"/>
        <v>0</v>
      </c>
      <c r="EZ83" s="556"/>
      <c r="FA83" s="556"/>
      <c r="FB83" s="556"/>
      <c r="FC83" s="556"/>
      <c r="FD83" s="556"/>
      <c r="FE83" s="556"/>
      <c r="FG83" s="557">
        <f t="shared" si="21"/>
        <v>0</v>
      </c>
      <c r="FH83" s="558"/>
      <c r="FI83" s="558"/>
      <c r="FJ83" s="558"/>
      <c r="FK83" s="558"/>
      <c r="FL83" s="558"/>
      <c r="FM83" s="558"/>
      <c r="FN83" s="559">
        <f t="shared" si="11"/>
        <v>0</v>
      </c>
      <c r="FO83" s="558"/>
      <c r="FP83" s="558"/>
      <c r="FQ83" s="558"/>
      <c r="FR83" s="558"/>
      <c r="FS83" s="558"/>
      <c r="FT83" s="560">
        <f t="shared" si="12"/>
        <v>0</v>
      </c>
      <c r="FU83" s="556"/>
      <c r="FV83" s="556"/>
      <c r="FW83" s="556"/>
      <c r="FX83" s="556"/>
      <c r="FY83" s="556"/>
      <c r="FZ83" s="560">
        <f t="shared" si="13"/>
        <v>0</v>
      </c>
      <c r="GA83" s="556"/>
      <c r="GB83" s="556"/>
      <c r="GC83" s="556"/>
      <c r="GD83" s="556"/>
      <c r="GE83" s="556"/>
      <c r="GF83" s="555">
        <f t="shared" si="17"/>
        <v>0</v>
      </c>
      <c r="GG83" s="556"/>
      <c r="GH83" s="556"/>
      <c r="GI83" s="556"/>
      <c r="GJ83" s="556"/>
      <c r="GK83" s="556"/>
      <c r="GL83" s="556"/>
      <c r="GV83" s="1"/>
      <c r="GW83" s="1"/>
      <c r="GX83" s="1"/>
      <c r="GY83" s="1"/>
      <c r="GZ83" s="1"/>
      <c r="HA83" s="1"/>
      <c r="HB83" s="1"/>
      <c r="HC83" s="1"/>
      <c r="HD83" s="1"/>
      <c r="HE83" s="1"/>
      <c r="HF83" s="1"/>
      <c r="HG83" s="1"/>
      <c r="HH83" s="1"/>
      <c r="HI83" s="1"/>
    </row>
    <row r="84" spans="50:217" ht="12.75">
      <c r="AX84" s="141" t="str">
        <f t="shared" si="0"/>
        <v>-</v>
      </c>
      <c r="AY84" s="558">
        <f>IF(ROWS($AY$25:AY84)&gt;$BL$9,0,ROWS($AY$25:AY84))</f>
        <v>0</v>
      </c>
      <c r="AZ84" s="558"/>
      <c r="BA84" s="558"/>
      <c r="BB84" s="558"/>
      <c r="BC84" s="558"/>
      <c r="BD84" s="557">
        <f t="shared" si="18"/>
        <v>0</v>
      </c>
      <c r="BE84" s="558"/>
      <c r="BF84" s="558"/>
      <c r="BG84" s="558"/>
      <c r="BH84" s="558"/>
      <c r="BI84" s="558"/>
      <c r="BJ84" s="558"/>
      <c r="BK84" s="559">
        <f t="shared" si="1"/>
        <v>0</v>
      </c>
      <c r="BL84" s="558"/>
      <c r="BM84" s="558"/>
      <c r="BN84" s="558"/>
      <c r="BO84" s="558"/>
      <c r="BP84" s="558"/>
      <c r="BQ84" s="560">
        <f t="shared" si="2"/>
        <v>0</v>
      </c>
      <c r="BR84" s="556"/>
      <c r="BS84" s="556"/>
      <c r="BT84" s="556"/>
      <c r="BU84" s="556"/>
      <c r="BV84" s="556"/>
      <c r="BW84" s="560">
        <f t="shared" si="3"/>
        <v>0</v>
      </c>
      <c r="BX84" s="556"/>
      <c r="BY84" s="556"/>
      <c r="BZ84" s="556"/>
      <c r="CA84" s="556"/>
      <c r="CB84" s="556"/>
      <c r="CC84" s="555">
        <f t="shared" si="22"/>
        <v>0</v>
      </c>
      <c r="CD84" s="556"/>
      <c r="CE84" s="556"/>
      <c r="CF84" s="556"/>
      <c r="CG84" s="556"/>
      <c r="CH84" s="556"/>
      <c r="CI84" s="556"/>
      <c r="CK84" s="557">
        <f t="shared" si="19"/>
        <v>0</v>
      </c>
      <c r="CL84" s="558"/>
      <c r="CM84" s="558"/>
      <c r="CN84" s="558"/>
      <c r="CO84" s="558"/>
      <c r="CP84" s="558"/>
      <c r="CQ84" s="558"/>
      <c r="CR84" s="559">
        <f t="shared" si="4"/>
        <v>0</v>
      </c>
      <c r="CS84" s="558"/>
      <c r="CT84" s="558"/>
      <c r="CU84" s="558"/>
      <c r="CV84" s="558"/>
      <c r="CW84" s="558"/>
      <c r="CX84" s="560">
        <f t="shared" si="5"/>
        <v>0</v>
      </c>
      <c r="CY84" s="556"/>
      <c r="CZ84" s="556"/>
      <c r="DA84" s="556"/>
      <c r="DB84" s="556"/>
      <c r="DC84" s="556"/>
      <c r="DD84" s="560">
        <f t="shared" si="6"/>
        <v>0</v>
      </c>
      <c r="DE84" s="556"/>
      <c r="DF84" s="556"/>
      <c r="DG84" s="556"/>
      <c r="DH84" s="556"/>
      <c r="DI84" s="556"/>
      <c r="DJ84" s="555">
        <f t="shared" si="15"/>
        <v>0</v>
      </c>
      <c r="DK84" s="556"/>
      <c r="DL84" s="556"/>
      <c r="DM84" s="556"/>
      <c r="DN84" s="556"/>
      <c r="DO84" s="556"/>
      <c r="DP84" s="556"/>
      <c r="DT84" s="141" t="str">
        <f t="shared" si="7"/>
        <v>-</v>
      </c>
      <c r="DU84" s="558">
        <f>IF(ROWS($DU$25:DU84)&gt;$EH$9,0,ROWS($DU$25:DU84))</f>
        <v>0</v>
      </c>
      <c r="DV84" s="558"/>
      <c r="DW84" s="558"/>
      <c r="DX84" s="558"/>
      <c r="DY84" s="558"/>
      <c r="DZ84" s="557">
        <f t="shared" si="20"/>
        <v>0</v>
      </c>
      <c r="EA84" s="558"/>
      <c r="EB84" s="558"/>
      <c r="EC84" s="558"/>
      <c r="ED84" s="558"/>
      <c r="EE84" s="558"/>
      <c r="EF84" s="558"/>
      <c r="EG84" s="559">
        <f t="shared" si="8"/>
        <v>0</v>
      </c>
      <c r="EH84" s="558"/>
      <c r="EI84" s="558"/>
      <c r="EJ84" s="558"/>
      <c r="EK84" s="558"/>
      <c r="EL84" s="558"/>
      <c r="EM84" s="560">
        <f t="shared" si="9"/>
        <v>0</v>
      </c>
      <c r="EN84" s="556"/>
      <c r="EO84" s="556"/>
      <c r="EP84" s="556"/>
      <c r="EQ84" s="556"/>
      <c r="ER84" s="556"/>
      <c r="ES84" s="560">
        <f t="shared" si="10"/>
        <v>0</v>
      </c>
      <c r="ET84" s="556"/>
      <c r="EU84" s="556"/>
      <c r="EV84" s="556"/>
      <c r="EW84" s="556"/>
      <c r="EX84" s="556"/>
      <c r="EY84" s="555">
        <f t="shared" si="23"/>
        <v>0</v>
      </c>
      <c r="EZ84" s="556"/>
      <c r="FA84" s="556"/>
      <c r="FB84" s="556"/>
      <c r="FC84" s="556"/>
      <c r="FD84" s="556"/>
      <c r="FE84" s="556"/>
      <c r="FG84" s="557">
        <f t="shared" si="21"/>
        <v>0</v>
      </c>
      <c r="FH84" s="558"/>
      <c r="FI84" s="558"/>
      <c r="FJ84" s="558"/>
      <c r="FK84" s="558"/>
      <c r="FL84" s="558"/>
      <c r="FM84" s="558"/>
      <c r="FN84" s="559">
        <f t="shared" si="11"/>
        <v>0</v>
      </c>
      <c r="FO84" s="558"/>
      <c r="FP84" s="558"/>
      <c r="FQ84" s="558"/>
      <c r="FR84" s="558"/>
      <c r="FS84" s="558"/>
      <c r="FT84" s="560">
        <f t="shared" si="12"/>
        <v>0</v>
      </c>
      <c r="FU84" s="556"/>
      <c r="FV84" s="556"/>
      <c r="FW84" s="556"/>
      <c r="FX84" s="556"/>
      <c r="FY84" s="556"/>
      <c r="FZ84" s="560">
        <f t="shared" si="13"/>
        <v>0</v>
      </c>
      <c r="GA84" s="556"/>
      <c r="GB84" s="556"/>
      <c r="GC84" s="556"/>
      <c r="GD84" s="556"/>
      <c r="GE84" s="556"/>
      <c r="GF84" s="555">
        <f t="shared" si="17"/>
        <v>0</v>
      </c>
      <c r="GG84" s="556"/>
      <c r="GH84" s="556"/>
      <c r="GI84" s="556"/>
      <c r="GJ84" s="556"/>
      <c r="GK84" s="556"/>
      <c r="GL84" s="556"/>
      <c r="GV84" s="1"/>
      <c r="GW84" s="1"/>
      <c r="GX84" s="1"/>
      <c r="GY84" s="1"/>
      <c r="GZ84" s="1"/>
      <c r="HA84" s="1"/>
      <c r="HB84" s="1"/>
      <c r="HC84" s="1"/>
      <c r="HD84" s="1"/>
      <c r="HE84" s="1"/>
      <c r="HF84" s="1"/>
      <c r="HG84" s="1"/>
      <c r="HH84" s="1"/>
      <c r="HI84" s="1"/>
    </row>
    <row r="85" spans="50:217" ht="12.75">
      <c r="AX85" s="141" t="str">
        <f t="shared" si="0"/>
        <v>-</v>
      </c>
      <c r="AY85" s="558">
        <f>IF(ROWS($AY$25:AY85)&gt;$BL$9,0,ROWS($AY$25:AY85))</f>
        <v>0</v>
      </c>
      <c r="AZ85" s="558"/>
      <c r="BA85" s="558"/>
      <c r="BB85" s="558"/>
      <c r="BC85" s="558"/>
      <c r="BD85" s="557">
        <f t="shared" si="18"/>
        <v>0</v>
      </c>
      <c r="BE85" s="558"/>
      <c r="BF85" s="558"/>
      <c r="BG85" s="558"/>
      <c r="BH85" s="558"/>
      <c r="BI85" s="558"/>
      <c r="BJ85" s="558"/>
      <c r="BK85" s="559">
        <f t="shared" si="1"/>
        <v>0</v>
      </c>
      <c r="BL85" s="558"/>
      <c r="BM85" s="558"/>
      <c r="BN85" s="558"/>
      <c r="BO85" s="558"/>
      <c r="BP85" s="558"/>
      <c r="BQ85" s="560">
        <f t="shared" si="2"/>
        <v>0</v>
      </c>
      <c r="BR85" s="556"/>
      <c r="BS85" s="556"/>
      <c r="BT85" s="556"/>
      <c r="BU85" s="556"/>
      <c r="BV85" s="556"/>
      <c r="BW85" s="560">
        <f t="shared" si="3"/>
        <v>0</v>
      </c>
      <c r="BX85" s="556"/>
      <c r="BY85" s="556"/>
      <c r="BZ85" s="556"/>
      <c r="CA85" s="556"/>
      <c r="CB85" s="556"/>
      <c r="CC85" s="555">
        <f t="shared" si="22"/>
        <v>0</v>
      </c>
      <c r="CD85" s="556"/>
      <c r="CE85" s="556"/>
      <c r="CF85" s="556"/>
      <c r="CG85" s="556"/>
      <c r="CH85" s="556"/>
      <c r="CI85" s="556"/>
      <c r="CK85" s="557">
        <f t="shared" si="19"/>
        <v>0</v>
      </c>
      <c r="CL85" s="558"/>
      <c r="CM85" s="558"/>
      <c r="CN85" s="558"/>
      <c r="CO85" s="558"/>
      <c r="CP85" s="558"/>
      <c r="CQ85" s="558"/>
      <c r="CR85" s="559">
        <f t="shared" si="4"/>
        <v>0</v>
      </c>
      <c r="CS85" s="558"/>
      <c r="CT85" s="558"/>
      <c r="CU85" s="558"/>
      <c r="CV85" s="558"/>
      <c r="CW85" s="558"/>
      <c r="CX85" s="560">
        <f t="shared" si="5"/>
        <v>0</v>
      </c>
      <c r="CY85" s="556"/>
      <c r="CZ85" s="556"/>
      <c r="DA85" s="556"/>
      <c r="DB85" s="556"/>
      <c r="DC85" s="556"/>
      <c r="DD85" s="560">
        <f t="shared" si="6"/>
        <v>0</v>
      </c>
      <c r="DE85" s="556"/>
      <c r="DF85" s="556"/>
      <c r="DG85" s="556"/>
      <c r="DH85" s="556"/>
      <c r="DI85" s="556"/>
      <c r="DJ85" s="555">
        <f t="shared" si="15"/>
        <v>0</v>
      </c>
      <c r="DK85" s="556"/>
      <c r="DL85" s="556"/>
      <c r="DM85" s="556"/>
      <c r="DN85" s="556"/>
      <c r="DO85" s="556"/>
      <c r="DP85" s="556"/>
      <c r="DT85" s="141" t="str">
        <f t="shared" si="7"/>
        <v>-</v>
      </c>
      <c r="DU85" s="558">
        <f>IF(ROWS($DU$25:DU85)&gt;$EH$9,0,ROWS($DU$25:DU85))</f>
        <v>0</v>
      </c>
      <c r="DV85" s="558"/>
      <c r="DW85" s="558"/>
      <c r="DX85" s="558"/>
      <c r="DY85" s="558"/>
      <c r="DZ85" s="557">
        <f t="shared" si="20"/>
        <v>0</v>
      </c>
      <c r="EA85" s="558"/>
      <c r="EB85" s="558"/>
      <c r="EC85" s="558"/>
      <c r="ED85" s="558"/>
      <c r="EE85" s="558"/>
      <c r="EF85" s="558"/>
      <c r="EG85" s="559">
        <f t="shared" si="8"/>
        <v>0</v>
      </c>
      <c r="EH85" s="558"/>
      <c r="EI85" s="558"/>
      <c r="EJ85" s="558"/>
      <c r="EK85" s="558"/>
      <c r="EL85" s="558"/>
      <c r="EM85" s="560">
        <f t="shared" si="9"/>
        <v>0</v>
      </c>
      <c r="EN85" s="556"/>
      <c r="EO85" s="556"/>
      <c r="EP85" s="556"/>
      <c r="EQ85" s="556"/>
      <c r="ER85" s="556"/>
      <c r="ES85" s="560">
        <f t="shared" si="10"/>
        <v>0</v>
      </c>
      <c r="ET85" s="556"/>
      <c r="EU85" s="556"/>
      <c r="EV85" s="556"/>
      <c r="EW85" s="556"/>
      <c r="EX85" s="556"/>
      <c r="EY85" s="555">
        <f t="shared" si="23"/>
        <v>0</v>
      </c>
      <c r="EZ85" s="556"/>
      <c r="FA85" s="556"/>
      <c r="FB85" s="556"/>
      <c r="FC85" s="556"/>
      <c r="FD85" s="556"/>
      <c r="FE85" s="556"/>
      <c r="FG85" s="557">
        <f t="shared" si="21"/>
        <v>0</v>
      </c>
      <c r="FH85" s="558"/>
      <c r="FI85" s="558"/>
      <c r="FJ85" s="558"/>
      <c r="FK85" s="558"/>
      <c r="FL85" s="558"/>
      <c r="FM85" s="558"/>
      <c r="FN85" s="559">
        <f t="shared" si="11"/>
        <v>0</v>
      </c>
      <c r="FO85" s="558"/>
      <c r="FP85" s="558"/>
      <c r="FQ85" s="558"/>
      <c r="FR85" s="558"/>
      <c r="FS85" s="558"/>
      <c r="FT85" s="560">
        <f t="shared" si="12"/>
        <v>0</v>
      </c>
      <c r="FU85" s="556"/>
      <c r="FV85" s="556"/>
      <c r="FW85" s="556"/>
      <c r="FX85" s="556"/>
      <c r="FY85" s="556"/>
      <c r="FZ85" s="560">
        <f t="shared" si="13"/>
        <v>0</v>
      </c>
      <c r="GA85" s="556"/>
      <c r="GB85" s="556"/>
      <c r="GC85" s="556"/>
      <c r="GD85" s="556"/>
      <c r="GE85" s="556"/>
      <c r="GF85" s="555">
        <f t="shared" si="17"/>
        <v>0</v>
      </c>
      <c r="GG85" s="556"/>
      <c r="GH85" s="556"/>
      <c r="GI85" s="556"/>
      <c r="GJ85" s="556"/>
      <c r="GK85" s="556"/>
      <c r="GL85" s="556"/>
      <c r="GV85" s="1"/>
      <c r="GW85" s="1"/>
      <c r="GX85" s="1"/>
      <c r="GY85" s="1"/>
      <c r="GZ85" s="1"/>
      <c r="HA85" s="1"/>
      <c r="HB85" s="1"/>
      <c r="HC85" s="1"/>
      <c r="HD85" s="1"/>
      <c r="HE85" s="1"/>
      <c r="HF85" s="1"/>
      <c r="HG85" s="1"/>
      <c r="HH85" s="1"/>
      <c r="HI85" s="1"/>
    </row>
    <row r="86" spans="50:217" ht="12.75">
      <c r="AX86" s="141" t="str">
        <f t="shared" si="0"/>
        <v>-</v>
      </c>
      <c r="AY86" s="558">
        <f>IF(ROWS($AY$25:AY86)&gt;$BL$9,0,ROWS($AY$25:AY86))</f>
        <v>0</v>
      </c>
      <c r="AZ86" s="558"/>
      <c r="BA86" s="558"/>
      <c r="BB86" s="558"/>
      <c r="BC86" s="558"/>
      <c r="BD86" s="557">
        <f t="shared" si="18"/>
        <v>0</v>
      </c>
      <c r="BE86" s="558"/>
      <c r="BF86" s="558"/>
      <c r="BG86" s="558"/>
      <c r="BH86" s="558"/>
      <c r="BI86" s="558"/>
      <c r="BJ86" s="558"/>
      <c r="BK86" s="559">
        <f t="shared" si="1"/>
        <v>0</v>
      </c>
      <c r="BL86" s="558"/>
      <c r="BM86" s="558"/>
      <c r="BN86" s="558"/>
      <c r="BO86" s="558"/>
      <c r="BP86" s="558"/>
      <c r="BQ86" s="560">
        <f t="shared" si="2"/>
        <v>0</v>
      </c>
      <c r="BR86" s="556"/>
      <c r="BS86" s="556"/>
      <c r="BT86" s="556"/>
      <c r="BU86" s="556"/>
      <c r="BV86" s="556"/>
      <c r="BW86" s="560">
        <f t="shared" si="3"/>
        <v>0</v>
      </c>
      <c r="BX86" s="556"/>
      <c r="BY86" s="556"/>
      <c r="BZ86" s="556"/>
      <c r="CA86" s="556"/>
      <c r="CB86" s="556"/>
      <c r="CC86" s="555">
        <f t="shared" si="22"/>
        <v>0</v>
      </c>
      <c r="CD86" s="556"/>
      <c r="CE86" s="556"/>
      <c r="CF86" s="556"/>
      <c r="CG86" s="556"/>
      <c r="CH86" s="556"/>
      <c r="CI86" s="556"/>
      <c r="CK86" s="557">
        <f t="shared" si="19"/>
        <v>0</v>
      </c>
      <c r="CL86" s="558"/>
      <c r="CM86" s="558"/>
      <c r="CN86" s="558"/>
      <c r="CO86" s="558"/>
      <c r="CP86" s="558"/>
      <c r="CQ86" s="558"/>
      <c r="CR86" s="559">
        <f t="shared" si="4"/>
        <v>0</v>
      </c>
      <c r="CS86" s="558"/>
      <c r="CT86" s="558"/>
      <c r="CU86" s="558"/>
      <c r="CV86" s="558"/>
      <c r="CW86" s="558"/>
      <c r="CX86" s="560">
        <f t="shared" si="5"/>
        <v>0</v>
      </c>
      <c r="CY86" s="556"/>
      <c r="CZ86" s="556"/>
      <c r="DA86" s="556"/>
      <c r="DB86" s="556"/>
      <c r="DC86" s="556"/>
      <c r="DD86" s="560">
        <f t="shared" si="6"/>
        <v>0</v>
      </c>
      <c r="DE86" s="556"/>
      <c r="DF86" s="556"/>
      <c r="DG86" s="556"/>
      <c r="DH86" s="556"/>
      <c r="DI86" s="556"/>
      <c r="DJ86" s="555">
        <f t="shared" si="15"/>
        <v>0</v>
      </c>
      <c r="DK86" s="556"/>
      <c r="DL86" s="556"/>
      <c r="DM86" s="556"/>
      <c r="DN86" s="556"/>
      <c r="DO86" s="556"/>
      <c r="DP86" s="556"/>
      <c r="DT86" s="141" t="str">
        <f t="shared" si="7"/>
        <v>-</v>
      </c>
      <c r="DU86" s="558">
        <f>IF(ROWS($DU$25:DU86)&gt;$EH$9,0,ROWS($DU$25:DU86))</f>
        <v>0</v>
      </c>
      <c r="DV86" s="558"/>
      <c r="DW86" s="558"/>
      <c r="DX86" s="558"/>
      <c r="DY86" s="558"/>
      <c r="DZ86" s="557">
        <f t="shared" si="20"/>
        <v>0</v>
      </c>
      <c r="EA86" s="558"/>
      <c r="EB86" s="558"/>
      <c r="EC86" s="558"/>
      <c r="ED86" s="558"/>
      <c r="EE86" s="558"/>
      <c r="EF86" s="558"/>
      <c r="EG86" s="559">
        <f t="shared" si="8"/>
        <v>0</v>
      </c>
      <c r="EH86" s="558"/>
      <c r="EI86" s="558"/>
      <c r="EJ86" s="558"/>
      <c r="EK86" s="558"/>
      <c r="EL86" s="558"/>
      <c r="EM86" s="560">
        <f t="shared" si="9"/>
        <v>0</v>
      </c>
      <c r="EN86" s="556"/>
      <c r="EO86" s="556"/>
      <c r="EP86" s="556"/>
      <c r="EQ86" s="556"/>
      <c r="ER86" s="556"/>
      <c r="ES86" s="560">
        <f t="shared" si="10"/>
        <v>0</v>
      </c>
      <c r="ET86" s="556"/>
      <c r="EU86" s="556"/>
      <c r="EV86" s="556"/>
      <c r="EW86" s="556"/>
      <c r="EX86" s="556"/>
      <c r="EY86" s="555">
        <f t="shared" si="23"/>
        <v>0</v>
      </c>
      <c r="EZ86" s="556"/>
      <c r="FA86" s="556"/>
      <c r="FB86" s="556"/>
      <c r="FC86" s="556"/>
      <c r="FD86" s="556"/>
      <c r="FE86" s="556"/>
      <c r="FG86" s="557">
        <f t="shared" si="21"/>
        <v>0</v>
      </c>
      <c r="FH86" s="558"/>
      <c r="FI86" s="558"/>
      <c r="FJ86" s="558"/>
      <c r="FK86" s="558"/>
      <c r="FL86" s="558"/>
      <c r="FM86" s="558"/>
      <c r="FN86" s="559">
        <f t="shared" si="11"/>
        <v>0</v>
      </c>
      <c r="FO86" s="558"/>
      <c r="FP86" s="558"/>
      <c r="FQ86" s="558"/>
      <c r="FR86" s="558"/>
      <c r="FS86" s="558"/>
      <c r="FT86" s="560">
        <f t="shared" si="12"/>
        <v>0</v>
      </c>
      <c r="FU86" s="556"/>
      <c r="FV86" s="556"/>
      <c r="FW86" s="556"/>
      <c r="FX86" s="556"/>
      <c r="FY86" s="556"/>
      <c r="FZ86" s="560">
        <f t="shared" si="13"/>
        <v>0</v>
      </c>
      <c r="GA86" s="556"/>
      <c r="GB86" s="556"/>
      <c r="GC86" s="556"/>
      <c r="GD86" s="556"/>
      <c r="GE86" s="556"/>
      <c r="GF86" s="555">
        <f t="shared" si="17"/>
        <v>0</v>
      </c>
      <c r="GG86" s="556"/>
      <c r="GH86" s="556"/>
      <c r="GI86" s="556"/>
      <c r="GJ86" s="556"/>
      <c r="GK86" s="556"/>
      <c r="GL86" s="556"/>
      <c r="GV86" s="1"/>
      <c r="GW86" s="1"/>
      <c r="GX86" s="1"/>
      <c r="GY86" s="1"/>
      <c r="GZ86" s="1"/>
      <c r="HA86" s="1"/>
      <c r="HB86" s="1"/>
      <c r="HC86" s="1"/>
      <c r="HD86" s="1"/>
      <c r="HE86" s="1"/>
      <c r="HF86" s="1"/>
      <c r="HG86" s="1"/>
      <c r="HH86" s="1"/>
      <c r="HI86" s="1"/>
    </row>
    <row r="87" spans="50:217" ht="12.75">
      <c r="AX87" s="141" t="str">
        <f t="shared" si="0"/>
        <v>-</v>
      </c>
      <c r="AY87" s="558">
        <f>IF(ROWS($AY$25:AY87)&gt;$BL$9,0,ROWS($AY$25:AY87))</f>
        <v>0</v>
      </c>
      <c r="AZ87" s="558"/>
      <c r="BA87" s="558"/>
      <c r="BB87" s="558"/>
      <c r="BC87" s="558"/>
      <c r="BD87" s="557">
        <f t="shared" si="18"/>
        <v>0</v>
      </c>
      <c r="BE87" s="558"/>
      <c r="BF87" s="558"/>
      <c r="BG87" s="558"/>
      <c r="BH87" s="558"/>
      <c r="BI87" s="558"/>
      <c r="BJ87" s="558"/>
      <c r="BK87" s="559">
        <f t="shared" si="1"/>
        <v>0</v>
      </c>
      <c r="BL87" s="558"/>
      <c r="BM87" s="558"/>
      <c r="BN87" s="558"/>
      <c r="BO87" s="558"/>
      <c r="BP87" s="558"/>
      <c r="BQ87" s="560">
        <f t="shared" si="2"/>
        <v>0</v>
      </c>
      <c r="BR87" s="556"/>
      <c r="BS87" s="556"/>
      <c r="BT87" s="556"/>
      <c r="BU87" s="556"/>
      <c r="BV87" s="556"/>
      <c r="BW87" s="560">
        <f t="shared" si="3"/>
        <v>0</v>
      </c>
      <c r="BX87" s="556"/>
      <c r="BY87" s="556"/>
      <c r="BZ87" s="556"/>
      <c r="CA87" s="556"/>
      <c r="CB87" s="556"/>
      <c r="CC87" s="555">
        <f t="shared" si="22"/>
        <v>0</v>
      </c>
      <c r="CD87" s="556"/>
      <c r="CE87" s="556"/>
      <c r="CF87" s="556"/>
      <c r="CG87" s="556"/>
      <c r="CH87" s="556"/>
      <c r="CI87" s="556"/>
      <c r="CK87" s="557">
        <f t="shared" si="19"/>
        <v>0</v>
      </c>
      <c r="CL87" s="558"/>
      <c r="CM87" s="558"/>
      <c r="CN87" s="558"/>
      <c r="CO87" s="558"/>
      <c r="CP87" s="558"/>
      <c r="CQ87" s="558"/>
      <c r="CR87" s="559">
        <f t="shared" si="4"/>
        <v>0</v>
      </c>
      <c r="CS87" s="558"/>
      <c r="CT87" s="558"/>
      <c r="CU87" s="558"/>
      <c r="CV87" s="558"/>
      <c r="CW87" s="558"/>
      <c r="CX87" s="560">
        <f t="shared" si="5"/>
        <v>0</v>
      </c>
      <c r="CY87" s="556"/>
      <c r="CZ87" s="556"/>
      <c r="DA87" s="556"/>
      <c r="DB87" s="556"/>
      <c r="DC87" s="556"/>
      <c r="DD87" s="560">
        <f t="shared" si="6"/>
        <v>0</v>
      </c>
      <c r="DE87" s="556"/>
      <c r="DF87" s="556"/>
      <c r="DG87" s="556"/>
      <c r="DH87" s="556"/>
      <c r="DI87" s="556"/>
      <c r="DJ87" s="555">
        <f t="shared" si="15"/>
        <v>0</v>
      </c>
      <c r="DK87" s="556"/>
      <c r="DL87" s="556"/>
      <c r="DM87" s="556"/>
      <c r="DN87" s="556"/>
      <c r="DO87" s="556"/>
      <c r="DP87" s="556"/>
      <c r="DT87" s="141" t="str">
        <f t="shared" si="7"/>
        <v>-</v>
      </c>
      <c r="DU87" s="558">
        <f>IF(ROWS($DU$25:DU87)&gt;$EH$9,0,ROWS($DU$25:DU87))</f>
        <v>0</v>
      </c>
      <c r="DV87" s="558"/>
      <c r="DW87" s="558"/>
      <c r="DX87" s="558"/>
      <c r="DY87" s="558"/>
      <c r="DZ87" s="557">
        <f t="shared" si="20"/>
        <v>0</v>
      </c>
      <c r="EA87" s="558"/>
      <c r="EB87" s="558"/>
      <c r="EC87" s="558"/>
      <c r="ED87" s="558"/>
      <c r="EE87" s="558"/>
      <c r="EF87" s="558"/>
      <c r="EG87" s="559">
        <f t="shared" si="8"/>
        <v>0</v>
      </c>
      <c r="EH87" s="558"/>
      <c r="EI87" s="558"/>
      <c r="EJ87" s="558"/>
      <c r="EK87" s="558"/>
      <c r="EL87" s="558"/>
      <c r="EM87" s="560">
        <f t="shared" si="9"/>
        <v>0</v>
      </c>
      <c r="EN87" s="556"/>
      <c r="EO87" s="556"/>
      <c r="EP87" s="556"/>
      <c r="EQ87" s="556"/>
      <c r="ER87" s="556"/>
      <c r="ES87" s="560">
        <f t="shared" si="10"/>
        <v>0</v>
      </c>
      <c r="ET87" s="556"/>
      <c r="EU87" s="556"/>
      <c r="EV87" s="556"/>
      <c r="EW87" s="556"/>
      <c r="EX87" s="556"/>
      <c r="EY87" s="555">
        <f t="shared" si="23"/>
        <v>0</v>
      </c>
      <c r="EZ87" s="556"/>
      <c r="FA87" s="556"/>
      <c r="FB87" s="556"/>
      <c r="FC87" s="556"/>
      <c r="FD87" s="556"/>
      <c r="FE87" s="556"/>
      <c r="FG87" s="557">
        <f t="shared" si="21"/>
        <v>0</v>
      </c>
      <c r="FH87" s="558"/>
      <c r="FI87" s="558"/>
      <c r="FJ87" s="558"/>
      <c r="FK87" s="558"/>
      <c r="FL87" s="558"/>
      <c r="FM87" s="558"/>
      <c r="FN87" s="559">
        <f t="shared" si="11"/>
        <v>0</v>
      </c>
      <c r="FO87" s="558"/>
      <c r="FP87" s="558"/>
      <c r="FQ87" s="558"/>
      <c r="FR87" s="558"/>
      <c r="FS87" s="558"/>
      <c r="FT87" s="560">
        <f t="shared" si="12"/>
        <v>0</v>
      </c>
      <c r="FU87" s="556"/>
      <c r="FV87" s="556"/>
      <c r="FW87" s="556"/>
      <c r="FX87" s="556"/>
      <c r="FY87" s="556"/>
      <c r="FZ87" s="560">
        <f t="shared" si="13"/>
        <v>0</v>
      </c>
      <c r="GA87" s="556"/>
      <c r="GB87" s="556"/>
      <c r="GC87" s="556"/>
      <c r="GD87" s="556"/>
      <c r="GE87" s="556"/>
      <c r="GF87" s="555">
        <f t="shared" si="17"/>
        <v>0</v>
      </c>
      <c r="GG87" s="556"/>
      <c r="GH87" s="556"/>
      <c r="GI87" s="556"/>
      <c r="GJ87" s="556"/>
      <c r="GK87" s="556"/>
      <c r="GL87" s="556"/>
      <c r="GV87" s="1"/>
      <c r="GW87" s="1"/>
      <c r="GX87" s="1"/>
      <c r="GY87" s="1"/>
      <c r="GZ87" s="1"/>
      <c r="HA87" s="1"/>
      <c r="HB87" s="1"/>
      <c r="HC87" s="1"/>
      <c r="HD87" s="1"/>
      <c r="HE87" s="1"/>
      <c r="HF87" s="1"/>
      <c r="HG87" s="1"/>
      <c r="HH87" s="1"/>
      <c r="HI87" s="1"/>
    </row>
    <row r="88" spans="50:217" ht="12.75">
      <c r="AX88" s="141" t="str">
        <f t="shared" si="0"/>
        <v>-</v>
      </c>
      <c r="AY88" s="558">
        <f>IF(ROWS($AY$25:AY88)&gt;$BL$9,0,ROWS($AY$25:AY88))</f>
        <v>0</v>
      </c>
      <c r="AZ88" s="558"/>
      <c r="BA88" s="558"/>
      <c r="BB88" s="558"/>
      <c r="BC88" s="558"/>
      <c r="BD88" s="557">
        <f t="shared" si="18"/>
        <v>0</v>
      </c>
      <c r="BE88" s="558"/>
      <c r="BF88" s="558"/>
      <c r="BG88" s="558"/>
      <c r="BH88" s="558"/>
      <c r="BI88" s="558"/>
      <c r="BJ88" s="558"/>
      <c r="BK88" s="559">
        <f t="shared" si="1"/>
        <v>0</v>
      </c>
      <c r="BL88" s="558"/>
      <c r="BM88" s="558"/>
      <c r="BN88" s="558"/>
      <c r="BO88" s="558"/>
      <c r="BP88" s="558"/>
      <c r="BQ88" s="560">
        <f t="shared" si="2"/>
        <v>0</v>
      </c>
      <c r="BR88" s="556"/>
      <c r="BS88" s="556"/>
      <c r="BT88" s="556"/>
      <c r="BU88" s="556"/>
      <c r="BV88" s="556"/>
      <c r="BW88" s="560">
        <f t="shared" si="3"/>
        <v>0</v>
      </c>
      <c r="BX88" s="556"/>
      <c r="BY88" s="556"/>
      <c r="BZ88" s="556"/>
      <c r="CA88" s="556"/>
      <c r="CB88" s="556"/>
      <c r="CC88" s="555">
        <f t="shared" si="22"/>
        <v>0</v>
      </c>
      <c r="CD88" s="556"/>
      <c r="CE88" s="556"/>
      <c r="CF88" s="556"/>
      <c r="CG88" s="556"/>
      <c r="CH88" s="556"/>
      <c r="CI88" s="556"/>
      <c r="CK88" s="557">
        <f t="shared" si="19"/>
        <v>0</v>
      </c>
      <c r="CL88" s="558"/>
      <c r="CM88" s="558"/>
      <c r="CN88" s="558"/>
      <c r="CO88" s="558"/>
      <c r="CP88" s="558"/>
      <c r="CQ88" s="558"/>
      <c r="CR88" s="559">
        <f t="shared" si="4"/>
        <v>0</v>
      </c>
      <c r="CS88" s="558"/>
      <c r="CT88" s="558"/>
      <c r="CU88" s="558"/>
      <c r="CV88" s="558"/>
      <c r="CW88" s="558"/>
      <c r="CX88" s="560">
        <f t="shared" si="5"/>
        <v>0</v>
      </c>
      <c r="CY88" s="556"/>
      <c r="CZ88" s="556"/>
      <c r="DA88" s="556"/>
      <c r="DB88" s="556"/>
      <c r="DC88" s="556"/>
      <c r="DD88" s="560">
        <f t="shared" si="6"/>
        <v>0</v>
      </c>
      <c r="DE88" s="556"/>
      <c r="DF88" s="556"/>
      <c r="DG88" s="556"/>
      <c r="DH88" s="556"/>
      <c r="DI88" s="556"/>
      <c r="DJ88" s="555">
        <f t="shared" si="15"/>
        <v>0</v>
      </c>
      <c r="DK88" s="556"/>
      <c r="DL88" s="556"/>
      <c r="DM88" s="556"/>
      <c r="DN88" s="556"/>
      <c r="DO88" s="556"/>
      <c r="DP88" s="556"/>
      <c r="DT88" s="141" t="str">
        <f t="shared" si="7"/>
        <v>-</v>
      </c>
      <c r="DU88" s="558">
        <f>IF(ROWS($DU$25:DU88)&gt;$EH$9,0,ROWS($DU$25:DU88))</f>
        <v>0</v>
      </c>
      <c r="DV88" s="558"/>
      <c r="DW88" s="558"/>
      <c r="DX88" s="558"/>
      <c r="DY88" s="558"/>
      <c r="DZ88" s="557">
        <f t="shared" si="20"/>
        <v>0</v>
      </c>
      <c r="EA88" s="558"/>
      <c r="EB88" s="558"/>
      <c r="EC88" s="558"/>
      <c r="ED88" s="558"/>
      <c r="EE88" s="558"/>
      <c r="EF88" s="558"/>
      <c r="EG88" s="559">
        <f t="shared" si="8"/>
        <v>0</v>
      </c>
      <c r="EH88" s="558"/>
      <c r="EI88" s="558"/>
      <c r="EJ88" s="558"/>
      <c r="EK88" s="558"/>
      <c r="EL88" s="558"/>
      <c r="EM88" s="560">
        <f t="shared" si="9"/>
        <v>0</v>
      </c>
      <c r="EN88" s="556"/>
      <c r="EO88" s="556"/>
      <c r="EP88" s="556"/>
      <c r="EQ88" s="556"/>
      <c r="ER88" s="556"/>
      <c r="ES88" s="560">
        <f t="shared" si="10"/>
        <v>0</v>
      </c>
      <c r="ET88" s="556"/>
      <c r="EU88" s="556"/>
      <c r="EV88" s="556"/>
      <c r="EW88" s="556"/>
      <c r="EX88" s="556"/>
      <c r="EY88" s="555">
        <f t="shared" si="23"/>
        <v>0</v>
      </c>
      <c r="EZ88" s="556"/>
      <c r="FA88" s="556"/>
      <c r="FB88" s="556"/>
      <c r="FC88" s="556"/>
      <c r="FD88" s="556"/>
      <c r="FE88" s="556"/>
      <c r="FG88" s="557">
        <f t="shared" si="21"/>
        <v>0</v>
      </c>
      <c r="FH88" s="558"/>
      <c r="FI88" s="558"/>
      <c r="FJ88" s="558"/>
      <c r="FK88" s="558"/>
      <c r="FL88" s="558"/>
      <c r="FM88" s="558"/>
      <c r="FN88" s="559">
        <f t="shared" si="11"/>
        <v>0</v>
      </c>
      <c r="FO88" s="558"/>
      <c r="FP88" s="558"/>
      <c r="FQ88" s="558"/>
      <c r="FR88" s="558"/>
      <c r="FS88" s="558"/>
      <c r="FT88" s="560">
        <f t="shared" si="12"/>
        <v>0</v>
      </c>
      <c r="FU88" s="556"/>
      <c r="FV88" s="556"/>
      <c r="FW88" s="556"/>
      <c r="FX88" s="556"/>
      <c r="FY88" s="556"/>
      <c r="FZ88" s="560">
        <f t="shared" si="13"/>
        <v>0</v>
      </c>
      <c r="GA88" s="556"/>
      <c r="GB88" s="556"/>
      <c r="GC88" s="556"/>
      <c r="GD88" s="556"/>
      <c r="GE88" s="556"/>
      <c r="GF88" s="555">
        <f t="shared" si="17"/>
        <v>0</v>
      </c>
      <c r="GG88" s="556"/>
      <c r="GH88" s="556"/>
      <c r="GI88" s="556"/>
      <c r="GJ88" s="556"/>
      <c r="GK88" s="556"/>
      <c r="GL88" s="556"/>
      <c r="GV88" s="1"/>
      <c r="GW88" s="1"/>
      <c r="GX88" s="1"/>
      <c r="GY88" s="1"/>
      <c r="GZ88" s="1"/>
      <c r="HA88" s="1"/>
      <c r="HB88" s="1"/>
      <c r="HC88" s="1"/>
      <c r="HD88" s="1"/>
      <c r="HE88" s="1"/>
      <c r="HF88" s="1"/>
      <c r="HG88" s="1"/>
      <c r="HH88" s="1"/>
      <c r="HI88" s="1"/>
    </row>
    <row r="89" spans="50:217" ht="12.75">
      <c r="AX89" s="141" t="str">
        <f aca="true" t="shared" si="24" ref="AX89:AX152">IF($R$19="Yes",IF(AY89=$BL$9,"B","-"),"-")</f>
        <v>-</v>
      </c>
      <c r="AY89" s="558">
        <f>IF(ROWS($AY$25:AY89)&gt;$BL$9,0,ROWS($AY$25:AY89))</f>
        <v>0</v>
      </c>
      <c r="AZ89" s="558"/>
      <c r="BA89" s="558"/>
      <c r="BB89" s="558"/>
      <c r="BC89" s="558"/>
      <c r="BD89" s="557">
        <f t="shared" si="18"/>
        <v>0</v>
      </c>
      <c r="BE89" s="558"/>
      <c r="BF89" s="558"/>
      <c r="BG89" s="558"/>
      <c r="BH89" s="558"/>
      <c r="BI89" s="558"/>
      <c r="BJ89" s="558"/>
      <c r="BK89" s="559">
        <f aca="true" t="shared" si="25" ref="BK89:BK152">IF(AY89=0,0,(BD89*$R$27/$BL$5))</f>
        <v>0</v>
      </c>
      <c r="BL89" s="558"/>
      <c r="BM89" s="558"/>
      <c r="BN89" s="558"/>
      <c r="BO89" s="558"/>
      <c r="BP89" s="558"/>
      <c r="BQ89" s="560">
        <f aca="true" t="shared" si="26" ref="BQ89:BQ152">IF(AX89="B",BD89,IF(AY89=0,0,BW89-BK89))</f>
        <v>0</v>
      </c>
      <c r="BR89" s="556"/>
      <c r="BS89" s="556"/>
      <c r="BT89" s="556"/>
      <c r="BU89" s="556"/>
      <c r="BV89" s="556"/>
      <c r="BW89" s="560">
        <f aca="true" t="shared" si="27" ref="BW89:BW152">IF(AX89="B",SUM(BK89:BV89),IF(AY89=0,0,$BL$7))</f>
        <v>0</v>
      </c>
      <c r="BX89" s="556"/>
      <c r="BY89" s="556"/>
      <c r="BZ89" s="556"/>
      <c r="CA89" s="556"/>
      <c r="CB89" s="556"/>
      <c r="CC89" s="555">
        <f t="shared" si="22"/>
        <v>0</v>
      </c>
      <c r="CD89" s="556"/>
      <c r="CE89" s="556"/>
      <c r="CF89" s="556"/>
      <c r="CG89" s="556"/>
      <c r="CH89" s="556"/>
      <c r="CI89" s="556"/>
      <c r="CK89" s="557">
        <f t="shared" si="19"/>
        <v>0</v>
      </c>
      <c r="CL89" s="558"/>
      <c r="CM89" s="558"/>
      <c r="CN89" s="558"/>
      <c r="CO89" s="558"/>
      <c r="CP89" s="558"/>
      <c r="CQ89" s="558"/>
      <c r="CR89" s="559">
        <f aca="true" t="shared" si="28" ref="CR89:CR152">IF(AY89=0,0,CK89*$R$48/$BT$5)</f>
        <v>0</v>
      </c>
      <c r="CS89" s="558"/>
      <c r="CT89" s="558"/>
      <c r="CU89" s="558"/>
      <c r="CV89" s="558"/>
      <c r="CW89" s="558"/>
      <c r="CX89" s="560">
        <f aca="true" t="shared" si="29" ref="CX89:CX152">IF(AX89="B",CK89,IF(AY89=0,0,DD89-CR89))</f>
        <v>0</v>
      </c>
      <c r="CY89" s="556"/>
      <c r="CZ89" s="556"/>
      <c r="DA89" s="556"/>
      <c r="DB89" s="556"/>
      <c r="DC89" s="556"/>
      <c r="DD89" s="560">
        <f aca="true" t="shared" si="30" ref="DD89:DD152">IF(AX89="B",SUM(CR89:DC89),IF(AY89=0,0,$BT$7))</f>
        <v>0</v>
      </c>
      <c r="DE89" s="556"/>
      <c r="DF89" s="556"/>
      <c r="DG89" s="556"/>
      <c r="DH89" s="556"/>
      <c r="DI89" s="556"/>
      <c r="DJ89" s="555">
        <f t="shared" si="15"/>
        <v>0</v>
      </c>
      <c r="DK89" s="556"/>
      <c r="DL89" s="556"/>
      <c r="DM89" s="556"/>
      <c r="DN89" s="556"/>
      <c r="DO89" s="556"/>
      <c r="DP89" s="556"/>
      <c r="DT89" s="141" t="str">
        <f aca="true" t="shared" si="31" ref="DT89:DT152">IF($Y$19="Yes",IF(DU89=$EH$9,"B","-"),"-")</f>
        <v>-</v>
      </c>
      <c r="DU89" s="558">
        <f>IF(ROWS($DU$25:DU89)&gt;$EH$9,0,ROWS($DU$25:DU89))</f>
        <v>0</v>
      </c>
      <c r="DV89" s="558"/>
      <c r="DW89" s="558"/>
      <c r="DX89" s="558"/>
      <c r="DY89" s="558"/>
      <c r="DZ89" s="557">
        <f t="shared" si="20"/>
        <v>0</v>
      </c>
      <c r="EA89" s="558"/>
      <c r="EB89" s="558"/>
      <c r="EC89" s="558"/>
      <c r="ED89" s="558"/>
      <c r="EE89" s="558"/>
      <c r="EF89" s="558"/>
      <c r="EG89" s="559">
        <f aca="true" t="shared" si="32" ref="EG89:EG152">IF(DU89=0,0,DZ89*$Y$27/$EH$5)</f>
        <v>0</v>
      </c>
      <c r="EH89" s="558"/>
      <c r="EI89" s="558"/>
      <c r="EJ89" s="558"/>
      <c r="EK89" s="558"/>
      <c r="EL89" s="558"/>
      <c r="EM89" s="560">
        <f aca="true" t="shared" si="33" ref="EM89:EM152">IF(DT89="B",DZ89,IF(DU89=0,0,ES89-EG89))</f>
        <v>0</v>
      </c>
      <c r="EN89" s="556"/>
      <c r="EO89" s="556"/>
      <c r="EP89" s="556"/>
      <c r="EQ89" s="556"/>
      <c r="ER89" s="556"/>
      <c r="ES89" s="560">
        <f aca="true" t="shared" si="34" ref="ES89:ES152">IF(DT89="B",SUM(EG89:ER89),IF(DU89=0,0,$EH$7))</f>
        <v>0</v>
      </c>
      <c r="ET89" s="556"/>
      <c r="EU89" s="556"/>
      <c r="EV89" s="556"/>
      <c r="EW89" s="556"/>
      <c r="EX89" s="556"/>
      <c r="EY89" s="555">
        <f t="shared" si="23"/>
        <v>0</v>
      </c>
      <c r="EZ89" s="556"/>
      <c r="FA89" s="556"/>
      <c r="FB89" s="556"/>
      <c r="FC89" s="556"/>
      <c r="FD89" s="556"/>
      <c r="FE89" s="556"/>
      <c r="FG89" s="557">
        <f t="shared" si="21"/>
        <v>0</v>
      </c>
      <c r="FH89" s="558"/>
      <c r="FI89" s="558"/>
      <c r="FJ89" s="558"/>
      <c r="FK89" s="558"/>
      <c r="FL89" s="558"/>
      <c r="FM89" s="558"/>
      <c r="FN89" s="559">
        <f aca="true" t="shared" si="35" ref="FN89:FN152">IF(DU89=0,0,FG89*$Y$48/$EP$5)</f>
        <v>0</v>
      </c>
      <c r="FO89" s="558"/>
      <c r="FP89" s="558"/>
      <c r="FQ89" s="558"/>
      <c r="FR89" s="558"/>
      <c r="FS89" s="558"/>
      <c r="FT89" s="560">
        <f aca="true" t="shared" si="36" ref="FT89:FT152">IF(DT89="B",FG89,IF(DU89=0,0,FZ89-FN89))</f>
        <v>0</v>
      </c>
      <c r="FU89" s="556"/>
      <c r="FV89" s="556"/>
      <c r="FW89" s="556"/>
      <c r="FX89" s="556"/>
      <c r="FY89" s="556"/>
      <c r="FZ89" s="560">
        <f aca="true" t="shared" si="37" ref="FZ89:FZ152">IF(DT89="B",SUM(FN89:FY89),IF(DU89=0,0,$EP$7))</f>
        <v>0</v>
      </c>
      <c r="GA89" s="556"/>
      <c r="GB89" s="556"/>
      <c r="GC89" s="556"/>
      <c r="GD89" s="556"/>
      <c r="GE89" s="556"/>
      <c r="GF89" s="555">
        <f t="shared" si="17"/>
        <v>0</v>
      </c>
      <c r="GG89" s="556"/>
      <c r="GH89" s="556"/>
      <c r="GI89" s="556"/>
      <c r="GJ89" s="556"/>
      <c r="GK89" s="556"/>
      <c r="GL89" s="556"/>
      <c r="GV89" s="1"/>
      <c r="GW89" s="1"/>
      <c r="GX89" s="1"/>
      <c r="GY89" s="1"/>
      <c r="GZ89" s="1"/>
      <c r="HA89" s="1"/>
      <c r="HB89" s="1"/>
      <c r="HC89" s="1"/>
      <c r="HD89" s="1"/>
      <c r="HE89" s="1"/>
      <c r="HF89" s="1"/>
      <c r="HG89" s="1"/>
      <c r="HH89" s="1"/>
      <c r="HI89" s="1"/>
    </row>
    <row r="90" spans="50:217" ht="12.75">
      <c r="AX90" s="141" t="str">
        <f t="shared" si="24"/>
        <v>-</v>
      </c>
      <c r="AY90" s="558">
        <f>IF(ROWS($AY$25:AY90)&gt;$BL$9,0,ROWS($AY$25:AY90))</f>
        <v>0</v>
      </c>
      <c r="AZ90" s="558"/>
      <c r="BA90" s="558"/>
      <c r="BB90" s="558"/>
      <c r="BC90" s="558"/>
      <c r="BD90" s="557">
        <f t="shared" si="18"/>
        <v>0</v>
      </c>
      <c r="BE90" s="558"/>
      <c r="BF90" s="558"/>
      <c r="BG90" s="558"/>
      <c r="BH90" s="558"/>
      <c r="BI90" s="558"/>
      <c r="BJ90" s="558"/>
      <c r="BK90" s="559">
        <f t="shared" si="25"/>
        <v>0</v>
      </c>
      <c r="BL90" s="558"/>
      <c r="BM90" s="558"/>
      <c r="BN90" s="558"/>
      <c r="BO90" s="558"/>
      <c r="BP90" s="558"/>
      <c r="BQ90" s="560">
        <f t="shared" si="26"/>
        <v>0</v>
      </c>
      <c r="BR90" s="556"/>
      <c r="BS90" s="556"/>
      <c r="BT90" s="556"/>
      <c r="BU90" s="556"/>
      <c r="BV90" s="556"/>
      <c r="BW90" s="560">
        <f t="shared" si="27"/>
        <v>0</v>
      </c>
      <c r="BX90" s="556"/>
      <c r="BY90" s="556"/>
      <c r="BZ90" s="556"/>
      <c r="CA90" s="556"/>
      <c r="CB90" s="556"/>
      <c r="CC90" s="555">
        <f t="shared" si="22"/>
        <v>0</v>
      </c>
      <c r="CD90" s="556"/>
      <c r="CE90" s="556"/>
      <c r="CF90" s="556"/>
      <c r="CG90" s="556"/>
      <c r="CH90" s="556"/>
      <c r="CI90" s="556"/>
      <c r="CK90" s="557">
        <f t="shared" si="19"/>
        <v>0</v>
      </c>
      <c r="CL90" s="558"/>
      <c r="CM90" s="558"/>
      <c r="CN90" s="558"/>
      <c r="CO90" s="558"/>
      <c r="CP90" s="558"/>
      <c r="CQ90" s="558"/>
      <c r="CR90" s="559">
        <f t="shared" si="28"/>
        <v>0</v>
      </c>
      <c r="CS90" s="558"/>
      <c r="CT90" s="558"/>
      <c r="CU90" s="558"/>
      <c r="CV90" s="558"/>
      <c r="CW90" s="558"/>
      <c r="CX90" s="560">
        <f t="shared" si="29"/>
        <v>0</v>
      </c>
      <c r="CY90" s="556"/>
      <c r="CZ90" s="556"/>
      <c r="DA90" s="556"/>
      <c r="DB90" s="556"/>
      <c r="DC90" s="556"/>
      <c r="DD90" s="560">
        <f t="shared" si="30"/>
        <v>0</v>
      </c>
      <c r="DE90" s="556"/>
      <c r="DF90" s="556"/>
      <c r="DG90" s="556"/>
      <c r="DH90" s="556"/>
      <c r="DI90" s="556"/>
      <c r="DJ90" s="555">
        <f aca="true" t="shared" si="38" ref="DJ90:DJ153">IF(AY90=0,0,CK90-CX90)</f>
        <v>0</v>
      </c>
      <c r="DK90" s="556"/>
      <c r="DL90" s="556"/>
      <c r="DM90" s="556"/>
      <c r="DN90" s="556"/>
      <c r="DO90" s="556"/>
      <c r="DP90" s="556"/>
      <c r="DT90" s="141" t="str">
        <f t="shared" si="31"/>
        <v>-</v>
      </c>
      <c r="DU90" s="558">
        <f>IF(ROWS($DU$25:DU90)&gt;$EH$9,0,ROWS($DU$25:DU90))</f>
        <v>0</v>
      </c>
      <c r="DV90" s="558"/>
      <c r="DW90" s="558"/>
      <c r="DX90" s="558"/>
      <c r="DY90" s="558"/>
      <c r="DZ90" s="557">
        <f t="shared" si="20"/>
        <v>0</v>
      </c>
      <c r="EA90" s="558"/>
      <c r="EB90" s="558"/>
      <c r="EC90" s="558"/>
      <c r="ED90" s="558"/>
      <c r="EE90" s="558"/>
      <c r="EF90" s="558"/>
      <c r="EG90" s="559">
        <f t="shared" si="32"/>
        <v>0</v>
      </c>
      <c r="EH90" s="558"/>
      <c r="EI90" s="558"/>
      <c r="EJ90" s="558"/>
      <c r="EK90" s="558"/>
      <c r="EL90" s="558"/>
      <c r="EM90" s="560">
        <f t="shared" si="33"/>
        <v>0</v>
      </c>
      <c r="EN90" s="556"/>
      <c r="EO90" s="556"/>
      <c r="EP90" s="556"/>
      <c r="EQ90" s="556"/>
      <c r="ER90" s="556"/>
      <c r="ES90" s="560">
        <f t="shared" si="34"/>
        <v>0</v>
      </c>
      <c r="ET90" s="556"/>
      <c r="EU90" s="556"/>
      <c r="EV90" s="556"/>
      <c r="EW90" s="556"/>
      <c r="EX90" s="556"/>
      <c r="EY90" s="555">
        <f t="shared" si="23"/>
        <v>0</v>
      </c>
      <c r="EZ90" s="556"/>
      <c r="FA90" s="556"/>
      <c r="FB90" s="556"/>
      <c r="FC90" s="556"/>
      <c r="FD90" s="556"/>
      <c r="FE90" s="556"/>
      <c r="FG90" s="557">
        <f t="shared" si="21"/>
        <v>0</v>
      </c>
      <c r="FH90" s="558"/>
      <c r="FI90" s="558"/>
      <c r="FJ90" s="558"/>
      <c r="FK90" s="558"/>
      <c r="FL90" s="558"/>
      <c r="FM90" s="558"/>
      <c r="FN90" s="559">
        <f t="shared" si="35"/>
        <v>0</v>
      </c>
      <c r="FO90" s="558"/>
      <c r="FP90" s="558"/>
      <c r="FQ90" s="558"/>
      <c r="FR90" s="558"/>
      <c r="FS90" s="558"/>
      <c r="FT90" s="560">
        <f t="shared" si="36"/>
        <v>0</v>
      </c>
      <c r="FU90" s="556"/>
      <c r="FV90" s="556"/>
      <c r="FW90" s="556"/>
      <c r="FX90" s="556"/>
      <c r="FY90" s="556"/>
      <c r="FZ90" s="560">
        <f t="shared" si="37"/>
        <v>0</v>
      </c>
      <c r="GA90" s="556"/>
      <c r="GB90" s="556"/>
      <c r="GC90" s="556"/>
      <c r="GD90" s="556"/>
      <c r="GE90" s="556"/>
      <c r="GF90" s="555">
        <f aca="true" t="shared" si="39" ref="GF90:GF153">IF(DU90=0,0,FG90-FT90)</f>
        <v>0</v>
      </c>
      <c r="GG90" s="556"/>
      <c r="GH90" s="556"/>
      <c r="GI90" s="556"/>
      <c r="GJ90" s="556"/>
      <c r="GK90" s="556"/>
      <c r="GL90" s="556"/>
      <c r="GV90" s="1"/>
      <c r="GW90" s="1"/>
      <c r="GX90" s="1"/>
      <c r="GY90" s="1"/>
      <c r="GZ90" s="1"/>
      <c r="HA90" s="1"/>
      <c r="HB90" s="1"/>
      <c r="HC90" s="1"/>
      <c r="HD90" s="1"/>
      <c r="HE90" s="1"/>
      <c r="HF90" s="1"/>
      <c r="HG90" s="1"/>
      <c r="HH90" s="1"/>
      <c r="HI90" s="1"/>
    </row>
    <row r="91" spans="50:217" ht="12.75">
      <c r="AX91" s="141" t="str">
        <f t="shared" si="24"/>
        <v>-</v>
      </c>
      <c r="AY91" s="558">
        <f>IF(ROWS($AY$25:AY91)&gt;$BL$9,0,ROWS($AY$25:AY91))</f>
        <v>0</v>
      </c>
      <c r="AZ91" s="558"/>
      <c r="BA91" s="558"/>
      <c r="BB91" s="558"/>
      <c r="BC91" s="558"/>
      <c r="BD91" s="557">
        <f aca="true" t="shared" si="40" ref="BD91:BD154">IF(AY91=0,0,CC90)</f>
        <v>0</v>
      </c>
      <c r="BE91" s="558"/>
      <c r="BF91" s="558"/>
      <c r="BG91" s="558"/>
      <c r="BH91" s="558"/>
      <c r="BI91" s="558"/>
      <c r="BJ91" s="558"/>
      <c r="BK91" s="559">
        <f t="shared" si="25"/>
        <v>0</v>
      </c>
      <c r="BL91" s="558"/>
      <c r="BM91" s="558"/>
      <c r="BN91" s="558"/>
      <c r="BO91" s="558"/>
      <c r="BP91" s="558"/>
      <c r="BQ91" s="560">
        <f t="shared" si="26"/>
        <v>0</v>
      </c>
      <c r="BR91" s="556"/>
      <c r="BS91" s="556"/>
      <c r="BT91" s="556"/>
      <c r="BU91" s="556"/>
      <c r="BV91" s="556"/>
      <c r="BW91" s="560">
        <f t="shared" si="27"/>
        <v>0</v>
      </c>
      <c r="BX91" s="556"/>
      <c r="BY91" s="556"/>
      <c r="BZ91" s="556"/>
      <c r="CA91" s="556"/>
      <c r="CB91" s="556"/>
      <c r="CC91" s="555">
        <f t="shared" si="22"/>
        <v>0</v>
      </c>
      <c r="CD91" s="556"/>
      <c r="CE91" s="556"/>
      <c r="CF91" s="556"/>
      <c r="CG91" s="556"/>
      <c r="CH91" s="556"/>
      <c r="CI91" s="556"/>
      <c r="CK91" s="557">
        <f aca="true" t="shared" si="41" ref="CK91:CK154">IF(AY91=0,0,DJ90)</f>
        <v>0</v>
      </c>
      <c r="CL91" s="558"/>
      <c r="CM91" s="558"/>
      <c r="CN91" s="558"/>
      <c r="CO91" s="558"/>
      <c r="CP91" s="558"/>
      <c r="CQ91" s="558"/>
      <c r="CR91" s="559">
        <f t="shared" si="28"/>
        <v>0</v>
      </c>
      <c r="CS91" s="558"/>
      <c r="CT91" s="558"/>
      <c r="CU91" s="558"/>
      <c r="CV91" s="558"/>
      <c r="CW91" s="558"/>
      <c r="CX91" s="560">
        <f t="shared" si="29"/>
        <v>0</v>
      </c>
      <c r="CY91" s="556"/>
      <c r="CZ91" s="556"/>
      <c r="DA91" s="556"/>
      <c r="DB91" s="556"/>
      <c r="DC91" s="556"/>
      <c r="DD91" s="560">
        <f t="shared" si="30"/>
        <v>0</v>
      </c>
      <c r="DE91" s="556"/>
      <c r="DF91" s="556"/>
      <c r="DG91" s="556"/>
      <c r="DH91" s="556"/>
      <c r="DI91" s="556"/>
      <c r="DJ91" s="555">
        <f t="shared" si="38"/>
        <v>0</v>
      </c>
      <c r="DK91" s="556"/>
      <c r="DL91" s="556"/>
      <c r="DM91" s="556"/>
      <c r="DN91" s="556"/>
      <c r="DO91" s="556"/>
      <c r="DP91" s="556"/>
      <c r="DT91" s="141" t="str">
        <f t="shared" si="31"/>
        <v>-</v>
      </c>
      <c r="DU91" s="558">
        <f>IF(ROWS($DU$25:DU91)&gt;$EH$9,0,ROWS($DU$25:DU91))</f>
        <v>0</v>
      </c>
      <c r="DV91" s="558"/>
      <c r="DW91" s="558"/>
      <c r="DX91" s="558"/>
      <c r="DY91" s="558"/>
      <c r="DZ91" s="557">
        <f aca="true" t="shared" si="42" ref="DZ91:DZ154">IF(DU91=0,0,EY90)</f>
        <v>0</v>
      </c>
      <c r="EA91" s="558"/>
      <c r="EB91" s="558"/>
      <c r="EC91" s="558"/>
      <c r="ED91" s="558"/>
      <c r="EE91" s="558"/>
      <c r="EF91" s="558"/>
      <c r="EG91" s="559">
        <f t="shared" si="32"/>
        <v>0</v>
      </c>
      <c r="EH91" s="558"/>
      <c r="EI91" s="558"/>
      <c r="EJ91" s="558"/>
      <c r="EK91" s="558"/>
      <c r="EL91" s="558"/>
      <c r="EM91" s="560">
        <f t="shared" si="33"/>
        <v>0</v>
      </c>
      <c r="EN91" s="556"/>
      <c r="EO91" s="556"/>
      <c r="EP91" s="556"/>
      <c r="EQ91" s="556"/>
      <c r="ER91" s="556"/>
      <c r="ES91" s="560">
        <f t="shared" si="34"/>
        <v>0</v>
      </c>
      <c r="ET91" s="556"/>
      <c r="EU91" s="556"/>
      <c r="EV91" s="556"/>
      <c r="EW91" s="556"/>
      <c r="EX91" s="556"/>
      <c r="EY91" s="555">
        <f t="shared" si="23"/>
        <v>0</v>
      </c>
      <c r="EZ91" s="556"/>
      <c r="FA91" s="556"/>
      <c r="FB91" s="556"/>
      <c r="FC91" s="556"/>
      <c r="FD91" s="556"/>
      <c r="FE91" s="556"/>
      <c r="FG91" s="557">
        <f aca="true" t="shared" si="43" ref="FG91:FG154">IF(DU91=0,0,GF90)</f>
        <v>0</v>
      </c>
      <c r="FH91" s="558"/>
      <c r="FI91" s="558"/>
      <c r="FJ91" s="558"/>
      <c r="FK91" s="558"/>
      <c r="FL91" s="558"/>
      <c r="FM91" s="558"/>
      <c r="FN91" s="559">
        <f t="shared" si="35"/>
        <v>0</v>
      </c>
      <c r="FO91" s="558"/>
      <c r="FP91" s="558"/>
      <c r="FQ91" s="558"/>
      <c r="FR91" s="558"/>
      <c r="FS91" s="558"/>
      <c r="FT91" s="560">
        <f t="shared" si="36"/>
        <v>0</v>
      </c>
      <c r="FU91" s="556"/>
      <c r="FV91" s="556"/>
      <c r="FW91" s="556"/>
      <c r="FX91" s="556"/>
      <c r="FY91" s="556"/>
      <c r="FZ91" s="560">
        <f t="shared" si="37"/>
        <v>0</v>
      </c>
      <c r="GA91" s="556"/>
      <c r="GB91" s="556"/>
      <c r="GC91" s="556"/>
      <c r="GD91" s="556"/>
      <c r="GE91" s="556"/>
      <c r="GF91" s="555">
        <f t="shared" si="39"/>
        <v>0</v>
      </c>
      <c r="GG91" s="556"/>
      <c r="GH91" s="556"/>
      <c r="GI91" s="556"/>
      <c r="GJ91" s="556"/>
      <c r="GK91" s="556"/>
      <c r="GL91" s="556"/>
      <c r="GV91" s="1"/>
      <c r="GW91" s="1"/>
      <c r="GX91" s="1"/>
      <c r="GY91" s="1"/>
      <c r="GZ91" s="1"/>
      <c r="HA91" s="1"/>
      <c r="HB91" s="1"/>
      <c r="HC91" s="1"/>
      <c r="HD91" s="1"/>
      <c r="HE91" s="1"/>
      <c r="HF91" s="1"/>
      <c r="HG91" s="1"/>
      <c r="HH91" s="1"/>
      <c r="HI91" s="1"/>
    </row>
    <row r="92" spans="50:217" ht="12.75">
      <c r="AX92" s="141" t="str">
        <f t="shared" si="24"/>
        <v>-</v>
      </c>
      <c r="AY92" s="558">
        <f>IF(ROWS($AY$25:AY92)&gt;$BL$9,0,ROWS($AY$25:AY92))</f>
        <v>0</v>
      </c>
      <c r="AZ92" s="558"/>
      <c r="BA92" s="558"/>
      <c r="BB92" s="558"/>
      <c r="BC92" s="558"/>
      <c r="BD92" s="557">
        <f t="shared" si="40"/>
        <v>0</v>
      </c>
      <c r="BE92" s="558"/>
      <c r="BF92" s="558"/>
      <c r="BG92" s="558"/>
      <c r="BH92" s="558"/>
      <c r="BI92" s="558"/>
      <c r="BJ92" s="558"/>
      <c r="BK92" s="559">
        <f t="shared" si="25"/>
        <v>0</v>
      </c>
      <c r="BL92" s="558"/>
      <c r="BM92" s="558"/>
      <c r="BN92" s="558"/>
      <c r="BO92" s="558"/>
      <c r="BP92" s="558"/>
      <c r="BQ92" s="560">
        <f t="shared" si="26"/>
        <v>0</v>
      </c>
      <c r="BR92" s="556"/>
      <c r="BS92" s="556"/>
      <c r="BT92" s="556"/>
      <c r="BU92" s="556"/>
      <c r="BV92" s="556"/>
      <c r="BW92" s="560">
        <f t="shared" si="27"/>
        <v>0</v>
      </c>
      <c r="BX92" s="556"/>
      <c r="BY92" s="556"/>
      <c r="BZ92" s="556"/>
      <c r="CA92" s="556"/>
      <c r="CB92" s="556"/>
      <c r="CC92" s="555">
        <f t="shared" si="22"/>
        <v>0</v>
      </c>
      <c r="CD92" s="556"/>
      <c r="CE92" s="556"/>
      <c r="CF92" s="556"/>
      <c r="CG92" s="556"/>
      <c r="CH92" s="556"/>
      <c r="CI92" s="556"/>
      <c r="CK92" s="557">
        <f t="shared" si="41"/>
        <v>0</v>
      </c>
      <c r="CL92" s="558"/>
      <c r="CM92" s="558"/>
      <c r="CN92" s="558"/>
      <c r="CO92" s="558"/>
      <c r="CP92" s="558"/>
      <c r="CQ92" s="558"/>
      <c r="CR92" s="559">
        <f t="shared" si="28"/>
        <v>0</v>
      </c>
      <c r="CS92" s="558"/>
      <c r="CT92" s="558"/>
      <c r="CU92" s="558"/>
      <c r="CV92" s="558"/>
      <c r="CW92" s="558"/>
      <c r="CX92" s="560">
        <f t="shared" si="29"/>
        <v>0</v>
      </c>
      <c r="CY92" s="556"/>
      <c r="CZ92" s="556"/>
      <c r="DA92" s="556"/>
      <c r="DB92" s="556"/>
      <c r="DC92" s="556"/>
      <c r="DD92" s="560">
        <f t="shared" si="30"/>
        <v>0</v>
      </c>
      <c r="DE92" s="556"/>
      <c r="DF92" s="556"/>
      <c r="DG92" s="556"/>
      <c r="DH92" s="556"/>
      <c r="DI92" s="556"/>
      <c r="DJ92" s="555">
        <f t="shared" si="38"/>
        <v>0</v>
      </c>
      <c r="DK92" s="556"/>
      <c r="DL92" s="556"/>
      <c r="DM92" s="556"/>
      <c r="DN92" s="556"/>
      <c r="DO92" s="556"/>
      <c r="DP92" s="556"/>
      <c r="DT92" s="141" t="str">
        <f t="shared" si="31"/>
        <v>-</v>
      </c>
      <c r="DU92" s="558">
        <f>IF(ROWS($DU$25:DU92)&gt;$EH$9,0,ROWS($DU$25:DU92))</f>
        <v>0</v>
      </c>
      <c r="DV92" s="558"/>
      <c r="DW92" s="558"/>
      <c r="DX92" s="558"/>
      <c r="DY92" s="558"/>
      <c r="DZ92" s="557">
        <f t="shared" si="42"/>
        <v>0</v>
      </c>
      <c r="EA92" s="558"/>
      <c r="EB92" s="558"/>
      <c r="EC92" s="558"/>
      <c r="ED92" s="558"/>
      <c r="EE92" s="558"/>
      <c r="EF92" s="558"/>
      <c r="EG92" s="559">
        <f t="shared" si="32"/>
        <v>0</v>
      </c>
      <c r="EH92" s="558"/>
      <c r="EI92" s="558"/>
      <c r="EJ92" s="558"/>
      <c r="EK92" s="558"/>
      <c r="EL92" s="558"/>
      <c r="EM92" s="560">
        <f t="shared" si="33"/>
        <v>0</v>
      </c>
      <c r="EN92" s="556"/>
      <c r="EO92" s="556"/>
      <c r="EP92" s="556"/>
      <c r="EQ92" s="556"/>
      <c r="ER92" s="556"/>
      <c r="ES92" s="560">
        <f t="shared" si="34"/>
        <v>0</v>
      </c>
      <c r="ET92" s="556"/>
      <c r="EU92" s="556"/>
      <c r="EV92" s="556"/>
      <c r="EW92" s="556"/>
      <c r="EX92" s="556"/>
      <c r="EY92" s="555">
        <f t="shared" si="23"/>
        <v>0</v>
      </c>
      <c r="EZ92" s="556"/>
      <c r="FA92" s="556"/>
      <c r="FB92" s="556"/>
      <c r="FC92" s="556"/>
      <c r="FD92" s="556"/>
      <c r="FE92" s="556"/>
      <c r="FG92" s="557">
        <f t="shared" si="43"/>
        <v>0</v>
      </c>
      <c r="FH92" s="558"/>
      <c r="FI92" s="558"/>
      <c r="FJ92" s="558"/>
      <c r="FK92" s="558"/>
      <c r="FL92" s="558"/>
      <c r="FM92" s="558"/>
      <c r="FN92" s="559">
        <f t="shared" si="35"/>
        <v>0</v>
      </c>
      <c r="FO92" s="558"/>
      <c r="FP92" s="558"/>
      <c r="FQ92" s="558"/>
      <c r="FR92" s="558"/>
      <c r="FS92" s="558"/>
      <c r="FT92" s="560">
        <f t="shared" si="36"/>
        <v>0</v>
      </c>
      <c r="FU92" s="556"/>
      <c r="FV92" s="556"/>
      <c r="FW92" s="556"/>
      <c r="FX92" s="556"/>
      <c r="FY92" s="556"/>
      <c r="FZ92" s="560">
        <f t="shared" si="37"/>
        <v>0</v>
      </c>
      <c r="GA92" s="556"/>
      <c r="GB92" s="556"/>
      <c r="GC92" s="556"/>
      <c r="GD92" s="556"/>
      <c r="GE92" s="556"/>
      <c r="GF92" s="555">
        <f t="shared" si="39"/>
        <v>0</v>
      </c>
      <c r="GG92" s="556"/>
      <c r="GH92" s="556"/>
      <c r="GI92" s="556"/>
      <c r="GJ92" s="556"/>
      <c r="GK92" s="556"/>
      <c r="GL92" s="556"/>
      <c r="GV92" s="1"/>
      <c r="GW92" s="1"/>
      <c r="GX92" s="1"/>
      <c r="GY92" s="1"/>
      <c r="GZ92" s="1"/>
      <c r="HA92" s="1"/>
      <c r="HB92" s="1"/>
      <c r="HC92" s="1"/>
      <c r="HD92" s="1"/>
      <c r="HE92" s="1"/>
      <c r="HF92" s="1"/>
      <c r="HG92" s="1"/>
      <c r="HH92" s="1"/>
      <c r="HI92" s="1"/>
    </row>
    <row r="93" spans="50:217" ht="12.75">
      <c r="AX93" s="141" t="str">
        <f t="shared" si="24"/>
        <v>-</v>
      </c>
      <c r="AY93" s="558">
        <f>IF(ROWS($AY$25:AY93)&gt;$BL$9,0,ROWS($AY$25:AY93))</f>
        <v>0</v>
      </c>
      <c r="AZ93" s="558"/>
      <c r="BA93" s="558"/>
      <c r="BB93" s="558"/>
      <c r="BC93" s="558"/>
      <c r="BD93" s="557">
        <f t="shared" si="40"/>
        <v>0</v>
      </c>
      <c r="BE93" s="558"/>
      <c r="BF93" s="558"/>
      <c r="BG93" s="558"/>
      <c r="BH93" s="558"/>
      <c r="BI93" s="558"/>
      <c r="BJ93" s="558"/>
      <c r="BK93" s="559">
        <f t="shared" si="25"/>
        <v>0</v>
      </c>
      <c r="BL93" s="558"/>
      <c r="BM93" s="558"/>
      <c r="BN93" s="558"/>
      <c r="BO93" s="558"/>
      <c r="BP93" s="558"/>
      <c r="BQ93" s="560">
        <f t="shared" si="26"/>
        <v>0</v>
      </c>
      <c r="BR93" s="556"/>
      <c r="BS93" s="556"/>
      <c r="BT93" s="556"/>
      <c r="BU93" s="556"/>
      <c r="BV93" s="556"/>
      <c r="BW93" s="560">
        <f t="shared" si="27"/>
        <v>0</v>
      </c>
      <c r="BX93" s="556"/>
      <c r="BY93" s="556"/>
      <c r="BZ93" s="556"/>
      <c r="CA93" s="556"/>
      <c r="CB93" s="556"/>
      <c r="CC93" s="555">
        <f t="shared" si="22"/>
        <v>0</v>
      </c>
      <c r="CD93" s="556"/>
      <c r="CE93" s="556"/>
      <c r="CF93" s="556"/>
      <c r="CG93" s="556"/>
      <c r="CH93" s="556"/>
      <c r="CI93" s="556"/>
      <c r="CK93" s="557">
        <f t="shared" si="41"/>
        <v>0</v>
      </c>
      <c r="CL93" s="558"/>
      <c r="CM93" s="558"/>
      <c r="CN93" s="558"/>
      <c r="CO93" s="558"/>
      <c r="CP93" s="558"/>
      <c r="CQ93" s="558"/>
      <c r="CR93" s="559">
        <f t="shared" si="28"/>
        <v>0</v>
      </c>
      <c r="CS93" s="558"/>
      <c r="CT93" s="558"/>
      <c r="CU93" s="558"/>
      <c r="CV93" s="558"/>
      <c r="CW93" s="558"/>
      <c r="CX93" s="560">
        <f t="shared" si="29"/>
        <v>0</v>
      </c>
      <c r="CY93" s="556"/>
      <c r="CZ93" s="556"/>
      <c r="DA93" s="556"/>
      <c r="DB93" s="556"/>
      <c r="DC93" s="556"/>
      <c r="DD93" s="560">
        <f t="shared" si="30"/>
        <v>0</v>
      </c>
      <c r="DE93" s="556"/>
      <c r="DF93" s="556"/>
      <c r="DG93" s="556"/>
      <c r="DH93" s="556"/>
      <c r="DI93" s="556"/>
      <c r="DJ93" s="555">
        <f t="shared" si="38"/>
        <v>0</v>
      </c>
      <c r="DK93" s="556"/>
      <c r="DL93" s="556"/>
      <c r="DM93" s="556"/>
      <c r="DN93" s="556"/>
      <c r="DO93" s="556"/>
      <c r="DP93" s="556"/>
      <c r="DT93" s="141" t="str">
        <f t="shared" si="31"/>
        <v>-</v>
      </c>
      <c r="DU93" s="558">
        <f>IF(ROWS($DU$25:DU93)&gt;$EH$9,0,ROWS($DU$25:DU93))</f>
        <v>0</v>
      </c>
      <c r="DV93" s="558"/>
      <c r="DW93" s="558"/>
      <c r="DX93" s="558"/>
      <c r="DY93" s="558"/>
      <c r="DZ93" s="557">
        <f t="shared" si="42"/>
        <v>0</v>
      </c>
      <c r="EA93" s="558"/>
      <c r="EB93" s="558"/>
      <c r="EC93" s="558"/>
      <c r="ED93" s="558"/>
      <c r="EE93" s="558"/>
      <c r="EF93" s="558"/>
      <c r="EG93" s="559">
        <f t="shared" si="32"/>
        <v>0</v>
      </c>
      <c r="EH93" s="558"/>
      <c r="EI93" s="558"/>
      <c r="EJ93" s="558"/>
      <c r="EK93" s="558"/>
      <c r="EL93" s="558"/>
      <c r="EM93" s="560">
        <f t="shared" si="33"/>
        <v>0</v>
      </c>
      <c r="EN93" s="556"/>
      <c r="EO93" s="556"/>
      <c r="EP93" s="556"/>
      <c r="EQ93" s="556"/>
      <c r="ER93" s="556"/>
      <c r="ES93" s="560">
        <f t="shared" si="34"/>
        <v>0</v>
      </c>
      <c r="ET93" s="556"/>
      <c r="EU93" s="556"/>
      <c r="EV93" s="556"/>
      <c r="EW93" s="556"/>
      <c r="EX93" s="556"/>
      <c r="EY93" s="555">
        <f t="shared" si="23"/>
        <v>0</v>
      </c>
      <c r="EZ93" s="556"/>
      <c r="FA93" s="556"/>
      <c r="FB93" s="556"/>
      <c r="FC93" s="556"/>
      <c r="FD93" s="556"/>
      <c r="FE93" s="556"/>
      <c r="FG93" s="557">
        <f t="shared" si="43"/>
        <v>0</v>
      </c>
      <c r="FH93" s="558"/>
      <c r="FI93" s="558"/>
      <c r="FJ93" s="558"/>
      <c r="FK93" s="558"/>
      <c r="FL93" s="558"/>
      <c r="FM93" s="558"/>
      <c r="FN93" s="559">
        <f t="shared" si="35"/>
        <v>0</v>
      </c>
      <c r="FO93" s="558"/>
      <c r="FP93" s="558"/>
      <c r="FQ93" s="558"/>
      <c r="FR93" s="558"/>
      <c r="FS93" s="558"/>
      <c r="FT93" s="560">
        <f t="shared" si="36"/>
        <v>0</v>
      </c>
      <c r="FU93" s="556"/>
      <c r="FV93" s="556"/>
      <c r="FW93" s="556"/>
      <c r="FX93" s="556"/>
      <c r="FY93" s="556"/>
      <c r="FZ93" s="560">
        <f t="shared" si="37"/>
        <v>0</v>
      </c>
      <c r="GA93" s="556"/>
      <c r="GB93" s="556"/>
      <c r="GC93" s="556"/>
      <c r="GD93" s="556"/>
      <c r="GE93" s="556"/>
      <c r="GF93" s="555">
        <f t="shared" si="39"/>
        <v>0</v>
      </c>
      <c r="GG93" s="556"/>
      <c r="GH93" s="556"/>
      <c r="GI93" s="556"/>
      <c r="GJ93" s="556"/>
      <c r="GK93" s="556"/>
      <c r="GL93" s="556"/>
      <c r="GV93" s="1"/>
      <c r="GW93" s="1"/>
      <c r="GX93" s="1"/>
      <c r="GY93" s="1"/>
      <c r="GZ93" s="1"/>
      <c r="HA93" s="1"/>
      <c r="HB93" s="1"/>
      <c r="HC93" s="1"/>
      <c r="HD93" s="1"/>
      <c r="HE93" s="1"/>
      <c r="HF93" s="1"/>
      <c r="HG93" s="1"/>
      <c r="HH93" s="1"/>
      <c r="HI93" s="1"/>
    </row>
    <row r="94" spans="50:217" ht="12.75">
      <c r="AX94" s="141" t="str">
        <f t="shared" si="24"/>
        <v>-</v>
      </c>
      <c r="AY94" s="558">
        <f>IF(ROWS($AY$25:AY94)&gt;$BL$9,0,ROWS($AY$25:AY94))</f>
        <v>0</v>
      </c>
      <c r="AZ94" s="558"/>
      <c r="BA94" s="558"/>
      <c r="BB94" s="558"/>
      <c r="BC94" s="558"/>
      <c r="BD94" s="557">
        <f t="shared" si="40"/>
        <v>0</v>
      </c>
      <c r="BE94" s="558"/>
      <c r="BF94" s="558"/>
      <c r="BG94" s="558"/>
      <c r="BH94" s="558"/>
      <c r="BI94" s="558"/>
      <c r="BJ94" s="558"/>
      <c r="BK94" s="559">
        <f t="shared" si="25"/>
        <v>0</v>
      </c>
      <c r="BL94" s="558"/>
      <c r="BM94" s="558"/>
      <c r="BN94" s="558"/>
      <c r="BO94" s="558"/>
      <c r="BP94" s="558"/>
      <c r="BQ94" s="560">
        <f t="shared" si="26"/>
        <v>0</v>
      </c>
      <c r="BR94" s="556"/>
      <c r="BS94" s="556"/>
      <c r="BT94" s="556"/>
      <c r="BU94" s="556"/>
      <c r="BV94" s="556"/>
      <c r="BW94" s="560">
        <f t="shared" si="27"/>
        <v>0</v>
      </c>
      <c r="BX94" s="556"/>
      <c r="BY94" s="556"/>
      <c r="BZ94" s="556"/>
      <c r="CA94" s="556"/>
      <c r="CB94" s="556"/>
      <c r="CC94" s="555">
        <f t="shared" si="22"/>
        <v>0</v>
      </c>
      <c r="CD94" s="556"/>
      <c r="CE94" s="556"/>
      <c r="CF94" s="556"/>
      <c r="CG94" s="556"/>
      <c r="CH94" s="556"/>
      <c r="CI94" s="556"/>
      <c r="CK94" s="557">
        <f t="shared" si="41"/>
        <v>0</v>
      </c>
      <c r="CL94" s="558"/>
      <c r="CM94" s="558"/>
      <c r="CN94" s="558"/>
      <c r="CO94" s="558"/>
      <c r="CP94" s="558"/>
      <c r="CQ94" s="558"/>
      <c r="CR94" s="559">
        <f t="shared" si="28"/>
        <v>0</v>
      </c>
      <c r="CS94" s="558"/>
      <c r="CT94" s="558"/>
      <c r="CU94" s="558"/>
      <c r="CV94" s="558"/>
      <c r="CW94" s="558"/>
      <c r="CX94" s="560">
        <f t="shared" si="29"/>
        <v>0</v>
      </c>
      <c r="CY94" s="556"/>
      <c r="CZ94" s="556"/>
      <c r="DA94" s="556"/>
      <c r="DB94" s="556"/>
      <c r="DC94" s="556"/>
      <c r="DD94" s="560">
        <f t="shared" si="30"/>
        <v>0</v>
      </c>
      <c r="DE94" s="556"/>
      <c r="DF94" s="556"/>
      <c r="DG94" s="556"/>
      <c r="DH94" s="556"/>
      <c r="DI94" s="556"/>
      <c r="DJ94" s="555">
        <f t="shared" si="38"/>
        <v>0</v>
      </c>
      <c r="DK94" s="556"/>
      <c r="DL94" s="556"/>
      <c r="DM94" s="556"/>
      <c r="DN94" s="556"/>
      <c r="DO94" s="556"/>
      <c r="DP94" s="556"/>
      <c r="DT94" s="141" t="str">
        <f t="shared" si="31"/>
        <v>-</v>
      </c>
      <c r="DU94" s="558">
        <f>IF(ROWS($DU$25:DU94)&gt;$EH$9,0,ROWS($DU$25:DU94))</f>
        <v>0</v>
      </c>
      <c r="DV94" s="558"/>
      <c r="DW94" s="558"/>
      <c r="DX94" s="558"/>
      <c r="DY94" s="558"/>
      <c r="DZ94" s="557">
        <f t="shared" si="42"/>
        <v>0</v>
      </c>
      <c r="EA94" s="558"/>
      <c r="EB94" s="558"/>
      <c r="EC94" s="558"/>
      <c r="ED94" s="558"/>
      <c r="EE94" s="558"/>
      <c r="EF94" s="558"/>
      <c r="EG94" s="559">
        <f t="shared" si="32"/>
        <v>0</v>
      </c>
      <c r="EH94" s="558"/>
      <c r="EI94" s="558"/>
      <c r="EJ94" s="558"/>
      <c r="EK94" s="558"/>
      <c r="EL94" s="558"/>
      <c r="EM94" s="560">
        <f t="shared" si="33"/>
        <v>0</v>
      </c>
      <c r="EN94" s="556"/>
      <c r="EO94" s="556"/>
      <c r="EP94" s="556"/>
      <c r="EQ94" s="556"/>
      <c r="ER94" s="556"/>
      <c r="ES94" s="560">
        <f t="shared" si="34"/>
        <v>0</v>
      </c>
      <c r="ET94" s="556"/>
      <c r="EU94" s="556"/>
      <c r="EV94" s="556"/>
      <c r="EW94" s="556"/>
      <c r="EX94" s="556"/>
      <c r="EY94" s="555">
        <f t="shared" si="23"/>
        <v>0</v>
      </c>
      <c r="EZ94" s="556"/>
      <c r="FA94" s="556"/>
      <c r="FB94" s="556"/>
      <c r="FC94" s="556"/>
      <c r="FD94" s="556"/>
      <c r="FE94" s="556"/>
      <c r="FG94" s="557">
        <f t="shared" si="43"/>
        <v>0</v>
      </c>
      <c r="FH94" s="558"/>
      <c r="FI94" s="558"/>
      <c r="FJ94" s="558"/>
      <c r="FK94" s="558"/>
      <c r="FL94" s="558"/>
      <c r="FM94" s="558"/>
      <c r="FN94" s="559">
        <f t="shared" si="35"/>
        <v>0</v>
      </c>
      <c r="FO94" s="558"/>
      <c r="FP94" s="558"/>
      <c r="FQ94" s="558"/>
      <c r="FR94" s="558"/>
      <c r="FS94" s="558"/>
      <c r="FT94" s="560">
        <f t="shared" si="36"/>
        <v>0</v>
      </c>
      <c r="FU94" s="556"/>
      <c r="FV94" s="556"/>
      <c r="FW94" s="556"/>
      <c r="FX94" s="556"/>
      <c r="FY94" s="556"/>
      <c r="FZ94" s="560">
        <f t="shared" si="37"/>
        <v>0</v>
      </c>
      <c r="GA94" s="556"/>
      <c r="GB94" s="556"/>
      <c r="GC94" s="556"/>
      <c r="GD94" s="556"/>
      <c r="GE94" s="556"/>
      <c r="GF94" s="555">
        <f t="shared" si="39"/>
        <v>0</v>
      </c>
      <c r="GG94" s="556"/>
      <c r="GH94" s="556"/>
      <c r="GI94" s="556"/>
      <c r="GJ94" s="556"/>
      <c r="GK94" s="556"/>
      <c r="GL94" s="556"/>
      <c r="GV94" s="1"/>
      <c r="GW94" s="1"/>
      <c r="GX94" s="1"/>
      <c r="GY94" s="1"/>
      <c r="GZ94" s="1"/>
      <c r="HA94" s="1"/>
      <c r="HB94" s="1"/>
      <c r="HC94" s="1"/>
      <c r="HD94" s="1"/>
      <c r="HE94" s="1"/>
      <c r="HF94" s="1"/>
      <c r="HG94" s="1"/>
      <c r="HH94" s="1"/>
      <c r="HI94" s="1"/>
    </row>
    <row r="95" spans="50:217" ht="12.75">
      <c r="AX95" s="141" t="str">
        <f t="shared" si="24"/>
        <v>-</v>
      </c>
      <c r="AY95" s="558">
        <f>IF(ROWS($AY$25:AY95)&gt;$BL$9,0,ROWS($AY$25:AY95))</f>
        <v>0</v>
      </c>
      <c r="AZ95" s="558"/>
      <c r="BA95" s="558"/>
      <c r="BB95" s="558"/>
      <c r="BC95" s="558"/>
      <c r="BD95" s="557">
        <f t="shared" si="40"/>
        <v>0</v>
      </c>
      <c r="BE95" s="558"/>
      <c r="BF95" s="558"/>
      <c r="BG95" s="558"/>
      <c r="BH95" s="558"/>
      <c r="BI95" s="558"/>
      <c r="BJ95" s="558"/>
      <c r="BK95" s="559">
        <f t="shared" si="25"/>
        <v>0</v>
      </c>
      <c r="BL95" s="558"/>
      <c r="BM95" s="558"/>
      <c r="BN95" s="558"/>
      <c r="BO95" s="558"/>
      <c r="BP95" s="558"/>
      <c r="BQ95" s="560">
        <f t="shared" si="26"/>
        <v>0</v>
      </c>
      <c r="BR95" s="556"/>
      <c r="BS95" s="556"/>
      <c r="BT95" s="556"/>
      <c r="BU95" s="556"/>
      <c r="BV95" s="556"/>
      <c r="BW95" s="560">
        <f t="shared" si="27"/>
        <v>0</v>
      </c>
      <c r="BX95" s="556"/>
      <c r="BY95" s="556"/>
      <c r="BZ95" s="556"/>
      <c r="CA95" s="556"/>
      <c r="CB95" s="556"/>
      <c r="CC95" s="555">
        <f t="shared" si="22"/>
        <v>0</v>
      </c>
      <c r="CD95" s="556"/>
      <c r="CE95" s="556"/>
      <c r="CF95" s="556"/>
      <c r="CG95" s="556"/>
      <c r="CH95" s="556"/>
      <c r="CI95" s="556"/>
      <c r="CK95" s="557">
        <f t="shared" si="41"/>
        <v>0</v>
      </c>
      <c r="CL95" s="558"/>
      <c r="CM95" s="558"/>
      <c r="CN95" s="558"/>
      <c r="CO95" s="558"/>
      <c r="CP95" s="558"/>
      <c r="CQ95" s="558"/>
      <c r="CR95" s="559">
        <f t="shared" si="28"/>
        <v>0</v>
      </c>
      <c r="CS95" s="558"/>
      <c r="CT95" s="558"/>
      <c r="CU95" s="558"/>
      <c r="CV95" s="558"/>
      <c r="CW95" s="558"/>
      <c r="CX95" s="560">
        <f t="shared" si="29"/>
        <v>0</v>
      </c>
      <c r="CY95" s="556"/>
      <c r="CZ95" s="556"/>
      <c r="DA95" s="556"/>
      <c r="DB95" s="556"/>
      <c r="DC95" s="556"/>
      <c r="DD95" s="560">
        <f t="shared" si="30"/>
        <v>0</v>
      </c>
      <c r="DE95" s="556"/>
      <c r="DF95" s="556"/>
      <c r="DG95" s="556"/>
      <c r="DH95" s="556"/>
      <c r="DI95" s="556"/>
      <c r="DJ95" s="555">
        <f t="shared" si="38"/>
        <v>0</v>
      </c>
      <c r="DK95" s="556"/>
      <c r="DL95" s="556"/>
      <c r="DM95" s="556"/>
      <c r="DN95" s="556"/>
      <c r="DO95" s="556"/>
      <c r="DP95" s="556"/>
      <c r="DT95" s="141" t="str">
        <f t="shared" si="31"/>
        <v>-</v>
      </c>
      <c r="DU95" s="558">
        <f>IF(ROWS($DU$25:DU95)&gt;$EH$9,0,ROWS($DU$25:DU95))</f>
        <v>0</v>
      </c>
      <c r="DV95" s="558"/>
      <c r="DW95" s="558"/>
      <c r="DX95" s="558"/>
      <c r="DY95" s="558"/>
      <c r="DZ95" s="557">
        <f t="shared" si="42"/>
        <v>0</v>
      </c>
      <c r="EA95" s="558"/>
      <c r="EB95" s="558"/>
      <c r="EC95" s="558"/>
      <c r="ED95" s="558"/>
      <c r="EE95" s="558"/>
      <c r="EF95" s="558"/>
      <c r="EG95" s="559">
        <f t="shared" si="32"/>
        <v>0</v>
      </c>
      <c r="EH95" s="558"/>
      <c r="EI95" s="558"/>
      <c r="EJ95" s="558"/>
      <c r="EK95" s="558"/>
      <c r="EL95" s="558"/>
      <c r="EM95" s="560">
        <f t="shared" si="33"/>
        <v>0</v>
      </c>
      <c r="EN95" s="556"/>
      <c r="EO95" s="556"/>
      <c r="EP95" s="556"/>
      <c r="EQ95" s="556"/>
      <c r="ER95" s="556"/>
      <c r="ES95" s="560">
        <f t="shared" si="34"/>
        <v>0</v>
      </c>
      <c r="ET95" s="556"/>
      <c r="EU95" s="556"/>
      <c r="EV95" s="556"/>
      <c r="EW95" s="556"/>
      <c r="EX95" s="556"/>
      <c r="EY95" s="555">
        <f t="shared" si="23"/>
        <v>0</v>
      </c>
      <c r="EZ95" s="556"/>
      <c r="FA95" s="556"/>
      <c r="FB95" s="556"/>
      <c r="FC95" s="556"/>
      <c r="FD95" s="556"/>
      <c r="FE95" s="556"/>
      <c r="FG95" s="557">
        <f t="shared" si="43"/>
        <v>0</v>
      </c>
      <c r="FH95" s="558"/>
      <c r="FI95" s="558"/>
      <c r="FJ95" s="558"/>
      <c r="FK95" s="558"/>
      <c r="FL95" s="558"/>
      <c r="FM95" s="558"/>
      <c r="FN95" s="559">
        <f t="shared" si="35"/>
        <v>0</v>
      </c>
      <c r="FO95" s="558"/>
      <c r="FP95" s="558"/>
      <c r="FQ95" s="558"/>
      <c r="FR95" s="558"/>
      <c r="FS95" s="558"/>
      <c r="FT95" s="560">
        <f t="shared" si="36"/>
        <v>0</v>
      </c>
      <c r="FU95" s="556"/>
      <c r="FV95" s="556"/>
      <c r="FW95" s="556"/>
      <c r="FX95" s="556"/>
      <c r="FY95" s="556"/>
      <c r="FZ95" s="560">
        <f t="shared" si="37"/>
        <v>0</v>
      </c>
      <c r="GA95" s="556"/>
      <c r="GB95" s="556"/>
      <c r="GC95" s="556"/>
      <c r="GD95" s="556"/>
      <c r="GE95" s="556"/>
      <c r="GF95" s="555">
        <f t="shared" si="39"/>
        <v>0</v>
      </c>
      <c r="GG95" s="556"/>
      <c r="GH95" s="556"/>
      <c r="GI95" s="556"/>
      <c r="GJ95" s="556"/>
      <c r="GK95" s="556"/>
      <c r="GL95" s="556"/>
      <c r="GV95" s="1"/>
      <c r="GW95" s="1"/>
      <c r="GX95" s="1"/>
      <c r="GY95" s="1"/>
      <c r="GZ95" s="1"/>
      <c r="HA95" s="1"/>
      <c r="HB95" s="1"/>
      <c r="HC95" s="1"/>
      <c r="HD95" s="1"/>
      <c r="HE95" s="1"/>
      <c r="HF95" s="1"/>
      <c r="HG95" s="1"/>
      <c r="HH95" s="1"/>
      <c r="HI95" s="1"/>
    </row>
    <row r="96" spans="50:217" ht="12.75">
      <c r="AX96" s="141" t="str">
        <f t="shared" si="24"/>
        <v>-</v>
      </c>
      <c r="AY96" s="558">
        <f>IF(ROWS($AY$25:AY96)&gt;$BL$9,0,ROWS($AY$25:AY96))</f>
        <v>0</v>
      </c>
      <c r="AZ96" s="558"/>
      <c r="BA96" s="558"/>
      <c r="BB96" s="558"/>
      <c r="BC96" s="558"/>
      <c r="BD96" s="557">
        <f t="shared" si="40"/>
        <v>0</v>
      </c>
      <c r="BE96" s="558"/>
      <c r="BF96" s="558"/>
      <c r="BG96" s="558"/>
      <c r="BH96" s="558"/>
      <c r="BI96" s="558"/>
      <c r="BJ96" s="558"/>
      <c r="BK96" s="559">
        <f t="shared" si="25"/>
        <v>0</v>
      </c>
      <c r="BL96" s="558"/>
      <c r="BM96" s="558"/>
      <c r="BN96" s="558"/>
      <c r="BO96" s="558"/>
      <c r="BP96" s="558"/>
      <c r="BQ96" s="560">
        <f t="shared" si="26"/>
        <v>0</v>
      </c>
      <c r="BR96" s="556"/>
      <c r="BS96" s="556"/>
      <c r="BT96" s="556"/>
      <c r="BU96" s="556"/>
      <c r="BV96" s="556"/>
      <c r="BW96" s="560">
        <f t="shared" si="27"/>
        <v>0</v>
      </c>
      <c r="BX96" s="556"/>
      <c r="BY96" s="556"/>
      <c r="BZ96" s="556"/>
      <c r="CA96" s="556"/>
      <c r="CB96" s="556"/>
      <c r="CC96" s="555">
        <f t="shared" si="22"/>
        <v>0</v>
      </c>
      <c r="CD96" s="556"/>
      <c r="CE96" s="556"/>
      <c r="CF96" s="556"/>
      <c r="CG96" s="556"/>
      <c r="CH96" s="556"/>
      <c r="CI96" s="556"/>
      <c r="CK96" s="557">
        <f t="shared" si="41"/>
        <v>0</v>
      </c>
      <c r="CL96" s="558"/>
      <c r="CM96" s="558"/>
      <c r="CN96" s="558"/>
      <c r="CO96" s="558"/>
      <c r="CP96" s="558"/>
      <c r="CQ96" s="558"/>
      <c r="CR96" s="559">
        <f t="shared" si="28"/>
        <v>0</v>
      </c>
      <c r="CS96" s="558"/>
      <c r="CT96" s="558"/>
      <c r="CU96" s="558"/>
      <c r="CV96" s="558"/>
      <c r="CW96" s="558"/>
      <c r="CX96" s="560">
        <f t="shared" si="29"/>
        <v>0</v>
      </c>
      <c r="CY96" s="556"/>
      <c r="CZ96" s="556"/>
      <c r="DA96" s="556"/>
      <c r="DB96" s="556"/>
      <c r="DC96" s="556"/>
      <c r="DD96" s="560">
        <f t="shared" si="30"/>
        <v>0</v>
      </c>
      <c r="DE96" s="556"/>
      <c r="DF96" s="556"/>
      <c r="DG96" s="556"/>
      <c r="DH96" s="556"/>
      <c r="DI96" s="556"/>
      <c r="DJ96" s="555">
        <f t="shared" si="38"/>
        <v>0</v>
      </c>
      <c r="DK96" s="556"/>
      <c r="DL96" s="556"/>
      <c r="DM96" s="556"/>
      <c r="DN96" s="556"/>
      <c r="DO96" s="556"/>
      <c r="DP96" s="556"/>
      <c r="DT96" s="141" t="str">
        <f t="shared" si="31"/>
        <v>-</v>
      </c>
      <c r="DU96" s="558">
        <f>IF(ROWS($DU$25:DU96)&gt;$EH$9,0,ROWS($DU$25:DU96))</f>
        <v>0</v>
      </c>
      <c r="DV96" s="558"/>
      <c r="DW96" s="558"/>
      <c r="DX96" s="558"/>
      <c r="DY96" s="558"/>
      <c r="DZ96" s="557">
        <f t="shared" si="42"/>
        <v>0</v>
      </c>
      <c r="EA96" s="558"/>
      <c r="EB96" s="558"/>
      <c r="EC96" s="558"/>
      <c r="ED96" s="558"/>
      <c r="EE96" s="558"/>
      <c r="EF96" s="558"/>
      <c r="EG96" s="559">
        <f t="shared" si="32"/>
        <v>0</v>
      </c>
      <c r="EH96" s="558"/>
      <c r="EI96" s="558"/>
      <c r="EJ96" s="558"/>
      <c r="EK96" s="558"/>
      <c r="EL96" s="558"/>
      <c r="EM96" s="560">
        <f t="shared" si="33"/>
        <v>0</v>
      </c>
      <c r="EN96" s="556"/>
      <c r="EO96" s="556"/>
      <c r="EP96" s="556"/>
      <c r="EQ96" s="556"/>
      <c r="ER96" s="556"/>
      <c r="ES96" s="560">
        <f t="shared" si="34"/>
        <v>0</v>
      </c>
      <c r="ET96" s="556"/>
      <c r="EU96" s="556"/>
      <c r="EV96" s="556"/>
      <c r="EW96" s="556"/>
      <c r="EX96" s="556"/>
      <c r="EY96" s="555">
        <f t="shared" si="23"/>
        <v>0</v>
      </c>
      <c r="EZ96" s="556"/>
      <c r="FA96" s="556"/>
      <c r="FB96" s="556"/>
      <c r="FC96" s="556"/>
      <c r="FD96" s="556"/>
      <c r="FE96" s="556"/>
      <c r="FG96" s="557">
        <f t="shared" si="43"/>
        <v>0</v>
      </c>
      <c r="FH96" s="558"/>
      <c r="FI96" s="558"/>
      <c r="FJ96" s="558"/>
      <c r="FK96" s="558"/>
      <c r="FL96" s="558"/>
      <c r="FM96" s="558"/>
      <c r="FN96" s="559">
        <f t="shared" si="35"/>
        <v>0</v>
      </c>
      <c r="FO96" s="558"/>
      <c r="FP96" s="558"/>
      <c r="FQ96" s="558"/>
      <c r="FR96" s="558"/>
      <c r="FS96" s="558"/>
      <c r="FT96" s="560">
        <f t="shared" si="36"/>
        <v>0</v>
      </c>
      <c r="FU96" s="556"/>
      <c r="FV96" s="556"/>
      <c r="FW96" s="556"/>
      <c r="FX96" s="556"/>
      <c r="FY96" s="556"/>
      <c r="FZ96" s="560">
        <f t="shared" si="37"/>
        <v>0</v>
      </c>
      <c r="GA96" s="556"/>
      <c r="GB96" s="556"/>
      <c r="GC96" s="556"/>
      <c r="GD96" s="556"/>
      <c r="GE96" s="556"/>
      <c r="GF96" s="555">
        <f t="shared" si="39"/>
        <v>0</v>
      </c>
      <c r="GG96" s="556"/>
      <c r="GH96" s="556"/>
      <c r="GI96" s="556"/>
      <c r="GJ96" s="556"/>
      <c r="GK96" s="556"/>
      <c r="GL96" s="556"/>
      <c r="GV96" s="1"/>
      <c r="GW96" s="1"/>
      <c r="GX96" s="1"/>
      <c r="GY96" s="1"/>
      <c r="GZ96" s="1"/>
      <c r="HA96" s="1"/>
      <c r="HB96" s="1"/>
      <c r="HC96" s="1"/>
      <c r="HD96" s="1"/>
      <c r="HE96" s="1"/>
      <c r="HF96" s="1"/>
      <c r="HG96" s="1"/>
      <c r="HH96" s="1"/>
      <c r="HI96" s="1"/>
    </row>
    <row r="97" spans="50:217" ht="12.75">
      <c r="AX97" s="141" t="str">
        <f t="shared" si="24"/>
        <v>-</v>
      </c>
      <c r="AY97" s="558">
        <f>IF(ROWS($AY$25:AY97)&gt;$BL$9,0,ROWS($AY$25:AY97))</f>
        <v>0</v>
      </c>
      <c r="AZ97" s="558"/>
      <c r="BA97" s="558"/>
      <c r="BB97" s="558"/>
      <c r="BC97" s="558"/>
      <c r="BD97" s="557">
        <f t="shared" si="40"/>
        <v>0</v>
      </c>
      <c r="BE97" s="558"/>
      <c r="BF97" s="558"/>
      <c r="BG97" s="558"/>
      <c r="BH97" s="558"/>
      <c r="BI97" s="558"/>
      <c r="BJ97" s="558"/>
      <c r="BK97" s="559">
        <f t="shared" si="25"/>
        <v>0</v>
      </c>
      <c r="BL97" s="558"/>
      <c r="BM97" s="558"/>
      <c r="BN97" s="558"/>
      <c r="BO97" s="558"/>
      <c r="BP97" s="558"/>
      <c r="BQ97" s="560">
        <f t="shared" si="26"/>
        <v>0</v>
      </c>
      <c r="BR97" s="556"/>
      <c r="BS97" s="556"/>
      <c r="BT97" s="556"/>
      <c r="BU97" s="556"/>
      <c r="BV97" s="556"/>
      <c r="BW97" s="560">
        <f t="shared" si="27"/>
        <v>0</v>
      </c>
      <c r="BX97" s="556"/>
      <c r="BY97" s="556"/>
      <c r="BZ97" s="556"/>
      <c r="CA97" s="556"/>
      <c r="CB97" s="556"/>
      <c r="CC97" s="555">
        <f t="shared" si="22"/>
        <v>0</v>
      </c>
      <c r="CD97" s="556"/>
      <c r="CE97" s="556"/>
      <c r="CF97" s="556"/>
      <c r="CG97" s="556"/>
      <c r="CH97" s="556"/>
      <c r="CI97" s="556"/>
      <c r="CK97" s="557">
        <f t="shared" si="41"/>
        <v>0</v>
      </c>
      <c r="CL97" s="558"/>
      <c r="CM97" s="558"/>
      <c r="CN97" s="558"/>
      <c r="CO97" s="558"/>
      <c r="CP97" s="558"/>
      <c r="CQ97" s="558"/>
      <c r="CR97" s="559">
        <f t="shared" si="28"/>
        <v>0</v>
      </c>
      <c r="CS97" s="558"/>
      <c r="CT97" s="558"/>
      <c r="CU97" s="558"/>
      <c r="CV97" s="558"/>
      <c r="CW97" s="558"/>
      <c r="CX97" s="560">
        <f t="shared" si="29"/>
        <v>0</v>
      </c>
      <c r="CY97" s="556"/>
      <c r="CZ97" s="556"/>
      <c r="DA97" s="556"/>
      <c r="DB97" s="556"/>
      <c r="DC97" s="556"/>
      <c r="DD97" s="560">
        <f t="shared" si="30"/>
        <v>0</v>
      </c>
      <c r="DE97" s="556"/>
      <c r="DF97" s="556"/>
      <c r="DG97" s="556"/>
      <c r="DH97" s="556"/>
      <c r="DI97" s="556"/>
      <c r="DJ97" s="555">
        <f t="shared" si="38"/>
        <v>0</v>
      </c>
      <c r="DK97" s="556"/>
      <c r="DL97" s="556"/>
      <c r="DM97" s="556"/>
      <c r="DN97" s="556"/>
      <c r="DO97" s="556"/>
      <c r="DP97" s="556"/>
      <c r="DT97" s="141" t="str">
        <f t="shared" si="31"/>
        <v>-</v>
      </c>
      <c r="DU97" s="558">
        <f>IF(ROWS($DU$25:DU97)&gt;$EH$9,0,ROWS($DU$25:DU97))</f>
        <v>0</v>
      </c>
      <c r="DV97" s="558"/>
      <c r="DW97" s="558"/>
      <c r="DX97" s="558"/>
      <c r="DY97" s="558"/>
      <c r="DZ97" s="557">
        <f t="shared" si="42"/>
        <v>0</v>
      </c>
      <c r="EA97" s="558"/>
      <c r="EB97" s="558"/>
      <c r="EC97" s="558"/>
      <c r="ED97" s="558"/>
      <c r="EE97" s="558"/>
      <c r="EF97" s="558"/>
      <c r="EG97" s="559">
        <f t="shared" si="32"/>
        <v>0</v>
      </c>
      <c r="EH97" s="558"/>
      <c r="EI97" s="558"/>
      <c r="EJ97" s="558"/>
      <c r="EK97" s="558"/>
      <c r="EL97" s="558"/>
      <c r="EM97" s="560">
        <f t="shared" si="33"/>
        <v>0</v>
      </c>
      <c r="EN97" s="556"/>
      <c r="EO97" s="556"/>
      <c r="EP97" s="556"/>
      <c r="EQ97" s="556"/>
      <c r="ER97" s="556"/>
      <c r="ES97" s="560">
        <f t="shared" si="34"/>
        <v>0</v>
      </c>
      <c r="ET97" s="556"/>
      <c r="EU97" s="556"/>
      <c r="EV97" s="556"/>
      <c r="EW97" s="556"/>
      <c r="EX97" s="556"/>
      <c r="EY97" s="555">
        <f t="shared" si="23"/>
        <v>0</v>
      </c>
      <c r="EZ97" s="556"/>
      <c r="FA97" s="556"/>
      <c r="FB97" s="556"/>
      <c r="FC97" s="556"/>
      <c r="FD97" s="556"/>
      <c r="FE97" s="556"/>
      <c r="FG97" s="557">
        <f t="shared" si="43"/>
        <v>0</v>
      </c>
      <c r="FH97" s="558"/>
      <c r="FI97" s="558"/>
      <c r="FJ97" s="558"/>
      <c r="FK97" s="558"/>
      <c r="FL97" s="558"/>
      <c r="FM97" s="558"/>
      <c r="FN97" s="559">
        <f t="shared" si="35"/>
        <v>0</v>
      </c>
      <c r="FO97" s="558"/>
      <c r="FP97" s="558"/>
      <c r="FQ97" s="558"/>
      <c r="FR97" s="558"/>
      <c r="FS97" s="558"/>
      <c r="FT97" s="560">
        <f t="shared" si="36"/>
        <v>0</v>
      </c>
      <c r="FU97" s="556"/>
      <c r="FV97" s="556"/>
      <c r="FW97" s="556"/>
      <c r="FX97" s="556"/>
      <c r="FY97" s="556"/>
      <c r="FZ97" s="560">
        <f t="shared" si="37"/>
        <v>0</v>
      </c>
      <c r="GA97" s="556"/>
      <c r="GB97" s="556"/>
      <c r="GC97" s="556"/>
      <c r="GD97" s="556"/>
      <c r="GE97" s="556"/>
      <c r="GF97" s="555">
        <f t="shared" si="39"/>
        <v>0</v>
      </c>
      <c r="GG97" s="556"/>
      <c r="GH97" s="556"/>
      <c r="GI97" s="556"/>
      <c r="GJ97" s="556"/>
      <c r="GK97" s="556"/>
      <c r="GL97" s="556"/>
      <c r="GV97" s="1"/>
      <c r="GW97" s="1"/>
      <c r="GX97" s="1"/>
      <c r="GY97" s="1"/>
      <c r="GZ97" s="1"/>
      <c r="HA97" s="1"/>
      <c r="HB97" s="1"/>
      <c r="HC97" s="1"/>
      <c r="HD97" s="1"/>
      <c r="HE97" s="1"/>
      <c r="HF97" s="1"/>
      <c r="HG97" s="1"/>
      <c r="HH97" s="1"/>
      <c r="HI97" s="1"/>
    </row>
    <row r="98" spans="50:217" ht="12.75">
      <c r="AX98" s="141" t="str">
        <f t="shared" si="24"/>
        <v>-</v>
      </c>
      <c r="AY98" s="558">
        <f>IF(ROWS($AY$25:AY98)&gt;$BL$9,0,ROWS($AY$25:AY98))</f>
        <v>0</v>
      </c>
      <c r="AZ98" s="558"/>
      <c r="BA98" s="558"/>
      <c r="BB98" s="558"/>
      <c r="BC98" s="558"/>
      <c r="BD98" s="557">
        <f t="shared" si="40"/>
        <v>0</v>
      </c>
      <c r="BE98" s="558"/>
      <c r="BF98" s="558"/>
      <c r="BG98" s="558"/>
      <c r="BH98" s="558"/>
      <c r="BI98" s="558"/>
      <c r="BJ98" s="558"/>
      <c r="BK98" s="559">
        <f t="shared" si="25"/>
        <v>0</v>
      </c>
      <c r="BL98" s="558"/>
      <c r="BM98" s="558"/>
      <c r="BN98" s="558"/>
      <c r="BO98" s="558"/>
      <c r="BP98" s="558"/>
      <c r="BQ98" s="560">
        <f t="shared" si="26"/>
        <v>0</v>
      </c>
      <c r="BR98" s="556"/>
      <c r="BS98" s="556"/>
      <c r="BT98" s="556"/>
      <c r="BU98" s="556"/>
      <c r="BV98" s="556"/>
      <c r="BW98" s="560">
        <f t="shared" si="27"/>
        <v>0</v>
      </c>
      <c r="BX98" s="556"/>
      <c r="BY98" s="556"/>
      <c r="BZ98" s="556"/>
      <c r="CA98" s="556"/>
      <c r="CB98" s="556"/>
      <c r="CC98" s="555">
        <f t="shared" si="22"/>
        <v>0</v>
      </c>
      <c r="CD98" s="556"/>
      <c r="CE98" s="556"/>
      <c r="CF98" s="556"/>
      <c r="CG98" s="556"/>
      <c r="CH98" s="556"/>
      <c r="CI98" s="556"/>
      <c r="CK98" s="557">
        <f t="shared" si="41"/>
        <v>0</v>
      </c>
      <c r="CL98" s="558"/>
      <c r="CM98" s="558"/>
      <c r="CN98" s="558"/>
      <c r="CO98" s="558"/>
      <c r="CP98" s="558"/>
      <c r="CQ98" s="558"/>
      <c r="CR98" s="559">
        <f t="shared" si="28"/>
        <v>0</v>
      </c>
      <c r="CS98" s="558"/>
      <c r="CT98" s="558"/>
      <c r="CU98" s="558"/>
      <c r="CV98" s="558"/>
      <c r="CW98" s="558"/>
      <c r="CX98" s="560">
        <f t="shared" si="29"/>
        <v>0</v>
      </c>
      <c r="CY98" s="556"/>
      <c r="CZ98" s="556"/>
      <c r="DA98" s="556"/>
      <c r="DB98" s="556"/>
      <c r="DC98" s="556"/>
      <c r="DD98" s="560">
        <f t="shared" si="30"/>
        <v>0</v>
      </c>
      <c r="DE98" s="556"/>
      <c r="DF98" s="556"/>
      <c r="DG98" s="556"/>
      <c r="DH98" s="556"/>
      <c r="DI98" s="556"/>
      <c r="DJ98" s="555">
        <f t="shared" si="38"/>
        <v>0</v>
      </c>
      <c r="DK98" s="556"/>
      <c r="DL98" s="556"/>
      <c r="DM98" s="556"/>
      <c r="DN98" s="556"/>
      <c r="DO98" s="556"/>
      <c r="DP98" s="556"/>
      <c r="DT98" s="141" t="str">
        <f t="shared" si="31"/>
        <v>-</v>
      </c>
      <c r="DU98" s="558">
        <f>IF(ROWS($DU$25:DU98)&gt;$EH$9,0,ROWS($DU$25:DU98))</f>
        <v>0</v>
      </c>
      <c r="DV98" s="558"/>
      <c r="DW98" s="558"/>
      <c r="DX98" s="558"/>
      <c r="DY98" s="558"/>
      <c r="DZ98" s="557">
        <f t="shared" si="42"/>
        <v>0</v>
      </c>
      <c r="EA98" s="558"/>
      <c r="EB98" s="558"/>
      <c r="EC98" s="558"/>
      <c r="ED98" s="558"/>
      <c r="EE98" s="558"/>
      <c r="EF98" s="558"/>
      <c r="EG98" s="559">
        <f t="shared" si="32"/>
        <v>0</v>
      </c>
      <c r="EH98" s="558"/>
      <c r="EI98" s="558"/>
      <c r="EJ98" s="558"/>
      <c r="EK98" s="558"/>
      <c r="EL98" s="558"/>
      <c r="EM98" s="560">
        <f t="shared" si="33"/>
        <v>0</v>
      </c>
      <c r="EN98" s="556"/>
      <c r="EO98" s="556"/>
      <c r="EP98" s="556"/>
      <c r="EQ98" s="556"/>
      <c r="ER98" s="556"/>
      <c r="ES98" s="560">
        <f t="shared" si="34"/>
        <v>0</v>
      </c>
      <c r="ET98" s="556"/>
      <c r="EU98" s="556"/>
      <c r="EV98" s="556"/>
      <c r="EW98" s="556"/>
      <c r="EX98" s="556"/>
      <c r="EY98" s="555">
        <f t="shared" si="23"/>
        <v>0</v>
      </c>
      <c r="EZ98" s="556"/>
      <c r="FA98" s="556"/>
      <c r="FB98" s="556"/>
      <c r="FC98" s="556"/>
      <c r="FD98" s="556"/>
      <c r="FE98" s="556"/>
      <c r="FG98" s="557">
        <f t="shared" si="43"/>
        <v>0</v>
      </c>
      <c r="FH98" s="558"/>
      <c r="FI98" s="558"/>
      <c r="FJ98" s="558"/>
      <c r="FK98" s="558"/>
      <c r="FL98" s="558"/>
      <c r="FM98" s="558"/>
      <c r="FN98" s="559">
        <f t="shared" si="35"/>
        <v>0</v>
      </c>
      <c r="FO98" s="558"/>
      <c r="FP98" s="558"/>
      <c r="FQ98" s="558"/>
      <c r="FR98" s="558"/>
      <c r="FS98" s="558"/>
      <c r="FT98" s="560">
        <f t="shared" si="36"/>
        <v>0</v>
      </c>
      <c r="FU98" s="556"/>
      <c r="FV98" s="556"/>
      <c r="FW98" s="556"/>
      <c r="FX98" s="556"/>
      <c r="FY98" s="556"/>
      <c r="FZ98" s="560">
        <f t="shared" si="37"/>
        <v>0</v>
      </c>
      <c r="GA98" s="556"/>
      <c r="GB98" s="556"/>
      <c r="GC98" s="556"/>
      <c r="GD98" s="556"/>
      <c r="GE98" s="556"/>
      <c r="GF98" s="555">
        <f t="shared" si="39"/>
        <v>0</v>
      </c>
      <c r="GG98" s="556"/>
      <c r="GH98" s="556"/>
      <c r="GI98" s="556"/>
      <c r="GJ98" s="556"/>
      <c r="GK98" s="556"/>
      <c r="GL98" s="556"/>
      <c r="GV98" s="1"/>
      <c r="GW98" s="1"/>
      <c r="GX98" s="1"/>
      <c r="GY98" s="1"/>
      <c r="GZ98" s="1"/>
      <c r="HA98" s="1"/>
      <c r="HB98" s="1"/>
      <c r="HC98" s="1"/>
      <c r="HD98" s="1"/>
      <c r="HE98" s="1"/>
      <c r="HF98" s="1"/>
      <c r="HG98" s="1"/>
      <c r="HH98" s="1"/>
      <c r="HI98" s="1"/>
    </row>
    <row r="99" spans="50:217" ht="12.75">
      <c r="AX99" s="141" t="str">
        <f t="shared" si="24"/>
        <v>-</v>
      </c>
      <c r="AY99" s="558">
        <f>IF(ROWS($AY$25:AY99)&gt;$BL$9,0,ROWS($AY$25:AY99))</f>
        <v>0</v>
      </c>
      <c r="AZ99" s="558"/>
      <c r="BA99" s="558"/>
      <c r="BB99" s="558"/>
      <c r="BC99" s="558"/>
      <c r="BD99" s="557">
        <f t="shared" si="40"/>
        <v>0</v>
      </c>
      <c r="BE99" s="558"/>
      <c r="BF99" s="558"/>
      <c r="BG99" s="558"/>
      <c r="BH99" s="558"/>
      <c r="BI99" s="558"/>
      <c r="BJ99" s="558"/>
      <c r="BK99" s="559">
        <f t="shared" si="25"/>
        <v>0</v>
      </c>
      <c r="BL99" s="558"/>
      <c r="BM99" s="558"/>
      <c r="BN99" s="558"/>
      <c r="BO99" s="558"/>
      <c r="BP99" s="558"/>
      <c r="BQ99" s="560">
        <f t="shared" si="26"/>
        <v>0</v>
      </c>
      <c r="BR99" s="556"/>
      <c r="BS99" s="556"/>
      <c r="BT99" s="556"/>
      <c r="BU99" s="556"/>
      <c r="BV99" s="556"/>
      <c r="BW99" s="560">
        <f t="shared" si="27"/>
        <v>0</v>
      </c>
      <c r="BX99" s="556"/>
      <c r="BY99" s="556"/>
      <c r="BZ99" s="556"/>
      <c r="CA99" s="556"/>
      <c r="CB99" s="556"/>
      <c r="CC99" s="555">
        <f t="shared" si="22"/>
        <v>0</v>
      </c>
      <c r="CD99" s="556"/>
      <c r="CE99" s="556"/>
      <c r="CF99" s="556"/>
      <c r="CG99" s="556"/>
      <c r="CH99" s="556"/>
      <c r="CI99" s="556"/>
      <c r="CK99" s="557">
        <f t="shared" si="41"/>
        <v>0</v>
      </c>
      <c r="CL99" s="558"/>
      <c r="CM99" s="558"/>
      <c r="CN99" s="558"/>
      <c r="CO99" s="558"/>
      <c r="CP99" s="558"/>
      <c r="CQ99" s="558"/>
      <c r="CR99" s="559">
        <f t="shared" si="28"/>
        <v>0</v>
      </c>
      <c r="CS99" s="558"/>
      <c r="CT99" s="558"/>
      <c r="CU99" s="558"/>
      <c r="CV99" s="558"/>
      <c r="CW99" s="558"/>
      <c r="CX99" s="560">
        <f t="shared" si="29"/>
        <v>0</v>
      </c>
      <c r="CY99" s="556"/>
      <c r="CZ99" s="556"/>
      <c r="DA99" s="556"/>
      <c r="DB99" s="556"/>
      <c r="DC99" s="556"/>
      <c r="DD99" s="560">
        <f t="shared" si="30"/>
        <v>0</v>
      </c>
      <c r="DE99" s="556"/>
      <c r="DF99" s="556"/>
      <c r="DG99" s="556"/>
      <c r="DH99" s="556"/>
      <c r="DI99" s="556"/>
      <c r="DJ99" s="555">
        <f t="shared" si="38"/>
        <v>0</v>
      </c>
      <c r="DK99" s="556"/>
      <c r="DL99" s="556"/>
      <c r="DM99" s="556"/>
      <c r="DN99" s="556"/>
      <c r="DO99" s="556"/>
      <c r="DP99" s="556"/>
      <c r="DT99" s="141" t="str">
        <f t="shared" si="31"/>
        <v>-</v>
      </c>
      <c r="DU99" s="558">
        <f>IF(ROWS($DU$25:DU99)&gt;$EH$9,0,ROWS($DU$25:DU99))</f>
        <v>0</v>
      </c>
      <c r="DV99" s="558"/>
      <c r="DW99" s="558"/>
      <c r="DX99" s="558"/>
      <c r="DY99" s="558"/>
      <c r="DZ99" s="557">
        <f t="shared" si="42"/>
        <v>0</v>
      </c>
      <c r="EA99" s="558"/>
      <c r="EB99" s="558"/>
      <c r="EC99" s="558"/>
      <c r="ED99" s="558"/>
      <c r="EE99" s="558"/>
      <c r="EF99" s="558"/>
      <c r="EG99" s="559">
        <f t="shared" si="32"/>
        <v>0</v>
      </c>
      <c r="EH99" s="558"/>
      <c r="EI99" s="558"/>
      <c r="EJ99" s="558"/>
      <c r="EK99" s="558"/>
      <c r="EL99" s="558"/>
      <c r="EM99" s="560">
        <f t="shared" si="33"/>
        <v>0</v>
      </c>
      <c r="EN99" s="556"/>
      <c r="EO99" s="556"/>
      <c r="EP99" s="556"/>
      <c r="EQ99" s="556"/>
      <c r="ER99" s="556"/>
      <c r="ES99" s="560">
        <f t="shared" si="34"/>
        <v>0</v>
      </c>
      <c r="ET99" s="556"/>
      <c r="EU99" s="556"/>
      <c r="EV99" s="556"/>
      <c r="EW99" s="556"/>
      <c r="EX99" s="556"/>
      <c r="EY99" s="555">
        <f t="shared" si="23"/>
        <v>0</v>
      </c>
      <c r="EZ99" s="556"/>
      <c r="FA99" s="556"/>
      <c r="FB99" s="556"/>
      <c r="FC99" s="556"/>
      <c r="FD99" s="556"/>
      <c r="FE99" s="556"/>
      <c r="FG99" s="557">
        <f t="shared" si="43"/>
        <v>0</v>
      </c>
      <c r="FH99" s="558"/>
      <c r="FI99" s="558"/>
      <c r="FJ99" s="558"/>
      <c r="FK99" s="558"/>
      <c r="FL99" s="558"/>
      <c r="FM99" s="558"/>
      <c r="FN99" s="559">
        <f t="shared" si="35"/>
        <v>0</v>
      </c>
      <c r="FO99" s="558"/>
      <c r="FP99" s="558"/>
      <c r="FQ99" s="558"/>
      <c r="FR99" s="558"/>
      <c r="FS99" s="558"/>
      <c r="FT99" s="560">
        <f t="shared" si="36"/>
        <v>0</v>
      </c>
      <c r="FU99" s="556"/>
      <c r="FV99" s="556"/>
      <c r="FW99" s="556"/>
      <c r="FX99" s="556"/>
      <c r="FY99" s="556"/>
      <c r="FZ99" s="560">
        <f t="shared" si="37"/>
        <v>0</v>
      </c>
      <c r="GA99" s="556"/>
      <c r="GB99" s="556"/>
      <c r="GC99" s="556"/>
      <c r="GD99" s="556"/>
      <c r="GE99" s="556"/>
      <c r="GF99" s="555">
        <f t="shared" si="39"/>
        <v>0</v>
      </c>
      <c r="GG99" s="556"/>
      <c r="GH99" s="556"/>
      <c r="GI99" s="556"/>
      <c r="GJ99" s="556"/>
      <c r="GK99" s="556"/>
      <c r="GL99" s="556"/>
      <c r="GV99" s="1"/>
      <c r="GW99" s="1"/>
      <c r="GX99" s="1"/>
      <c r="GY99" s="1"/>
      <c r="GZ99" s="1"/>
      <c r="HA99" s="1"/>
      <c r="HB99" s="1"/>
      <c r="HC99" s="1"/>
      <c r="HD99" s="1"/>
      <c r="HE99" s="1"/>
      <c r="HF99" s="1"/>
      <c r="HG99" s="1"/>
      <c r="HH99" s="1"/>
      <c r="HI99" s="1"/>
    </row>
    <row r="100" spans="50:217" ht="12.75">
      <c r="AX100" s="141" t="str">
        <f t="shared" si="24"/>
        <v>-</v>
      </c>
      <c r="AY100" s="558">
        <f>IF(ROWS($AY$25:AY100)&gt;$BL$9,0,ROWS($AY$25:AY100))</f>
        <v>0</v>
      </c>
      <c r="AZ100" s="558"/>
      <c r="BA100" s="558"/>
      <c r="BB100" s="558"/>
      <c r="BC100" s="558"/>
      <c r="BD100" s="557">
        <f t="shared" si="40"/>
        <v>0</v>
      </c>
      <c r="BE100" s="558"/>
      <c r="BF100" s="558"/>
      <c r="BG100" s="558"/>
      <c r="BH100" s="558"/>
      <c r="BI100" s="558"/>
      <c r="BJ100" s="558"/>
      <c r="BK100" s="559">
        <f t="shared" si="25"/>
        <v>0</v>
      </c>
      <c r="BL100" s="558"/>
      <c r="BM100" s="558"/>
      <c r="BN100" s="558"/>
      <c r="BO100" s="558"/>
      <c r="BP100" s="558"/>
      <c r="BQ100" s="560">
        <f t="shared" si="26"/>
        <v>0</v>
      </c>
      <c r="BR100" s="556"/>
      <c r="BS100" s="556"/>
      <c r="BT100" s="556"/>
      <c r="BU100" s="556"/>
      <c r="BV100" s="556"/>
      <c r="BW100" s="560">
        <f t="shared" si="27"/>
        <v>0</v>
      </c>
      <c r="BX100" s="556"/>
      <c r="BY100" s="556"/>
      <c r="BZ100" s="556"/>
      <c r="CA100" s="556"/>
      <c r="CB100" s="556"/>
      <c r="CC100" s="555">
        <f t="shared" si="22"/>
        <v>0</v>
      </c>
      <c r="CD100" s="556"/>
      <c r="CE100" s="556"/>
      <c r="CF100" s="556"/>
      <c r="CG100" s="556"/>
      <c r="CH100" s="556"/>
      <c r="CI100" s="556"/>
      <c r="CK100" s="557">
        <f t="shared" si="41"/>
        <v>0</v>
      </c>
      <c r="CL100" s="558"/>
      <c r="CM100" s="558"/>
      <c r="CN100" s="558"/>
      <c r="CO100" s="558"/>
      <c r="CP100" s="558"/>
      <c r="CQ100" s="558"/>
      <c r="CR100" s="559">
        <f t="shared" si="28"/>
        <v>0</v>
      </c>
      <c r="CS100" s="558"/>
      <c r="CT100" s="558"/>
      <c r="CU100" s="558"/>
      <c r="CV100" s="558"/>
      <c r="CW100" s="558"/>
      <c r="CX100" s="560">
        <f t="shared" si="29"/>
        <v>0</v>
      </c>
      <c r="CY100" s="556"/>
      <c r="CZ100" s="556"/>
      <c r="DA100" s="556"/>
      <c r="DB100" s="556"/>
      <c r="DC100" s="556"/>
      <c r="DD100" s="560">
        <f t="shared" si="30"/>
        <v>0</v>
      </c>
      <c r="DE100" s="556"/>
      <c r="DF100" s="556"/>
      <c r="DG100" s="556"/>
      <c r="DH100" s="556"/>
      <c r="DI100" s="556"/>
      <c r="DJ100" s="555">
        <f t="shared" si="38"/>
        <v>0</v>
      </c>
      <c r="DK100" s="556"/>
      <c r="DL100" s="556"/>
      <c r="DM100" s="556"/>
      <c r="DN100" s="556"/>
      <c r="DO100" s="556"/>
      <c r="DP100" s="556"/>
      <c r="DT100" s="141" t="str">
        <f t="shared" si="31"/>
        <v>-</v>
      </c>
      <c r="DU100" s="558">
        <f>IF(ROWS($DU$25:DU100)&gt;$EH$9,0,ROWS($DU$25:DU100))</f>
        <v>0</v>
      </c>
      <c r="DV100" s="558"/>
      <c r="DW100" s="558"/>
      <c r="DX100" s="558"/>
      <c r="DY100" s="558"/>
      <c r="DZ100" s="557">
        <f t="shared" si="42"/>
        <v>0</v>
      </c>
      <c r="EA100" s="558"/>
      <c r="EB100" s="558"/>
      <c r="EC100" s="558"/>
      <c r="ED100" s="558"/>
      <c r="EE100" s="558"/>
      <c r="EF100" s="558"/>
      <c r="EG100" s="559">
        <f t="shared" si="32"/>
        <v>0</v>
      </c>
      <c r="EH100" s="558"/>
      <c r="EI100" s="558"/>
      <c r="EJ100" s="558"/>
      <c r="EK100" s="558"/>
      <c r="EL100" s="558"/>
      <c r="EM100" s="560">
        <f t="shared" si="33"/>
        <v>0</v>
      </c>
      <c r="EN100" s="556"/>
      <c r="EO100" s="556"/>
      <c r="EP100" s="556"/>
      <c r="EQ100" s="556"/>
      <c r="ER100" s="556"/>
      <c r="ES100" s="560">
        <f t="shared" si="34"/>
        <v>0</v>
      </c>
      <c r="ET100" s="556"/>
      <c r="EU100" s="556"/>
      <c r="EV100" s="556"/>
      <c r="EW100" s="556"/>
      <c r="EX100" s="556"/>
      <c r="EY100" s="555">
        <f t="shared" si="23"/>
        <v>0</v>
      </c>
      <c r="EZ100" s="556"/>
      <c r="FA100" s="556"/>
      <c r="FB100" s="556"/>
      <c r="FC100" s="556"/>
      <c r="FD100" s="556"/>
      <c r="FE100" s="556"/>
      <c r="FG100" s="557">
        <f t="shared" si="43"/>
        <v>0</v>
      </c>
      <c r="FH100" s="558"/>
      <c r="FI100" s="558"/>
      <c r="FJ100" s="558"/>
      <c r="FK100" s="558"/>
      <c r="FL100" s="558"/>
      <c r="FM100" s="558"/>
      <c r="FN100" s="559">
        <f t="shared" si="35"/>
        <v>0</v>
      </c>
      <c r="FO100" s="558"/>
      <c r="FP100" s="558"/>
      <c r="FQ100" s="558"/>
      <c r="FR100" s="558"/>
      <c r="FS100" s="558"/>
      <c r="FT100" s="560">
        <f t="shared" si="36"/>
        <v>0</v>
      </c>
      <c r="FU100" s="556"/>
      <c r="FV100" s="556"/>
      <c r="FW100" s="556"/>
      <c r="FX100" s="556"/>
      <c r="FY100" s="556"/>
      <c r="FZ100" s="560">
        <f t="shared" si="37"/>
        <v>0</v>
      </c>
      <c r="GA100" s="556"/>
      <c r="GB100" s="556"/>
      <c r="GC100" s="556"/>
      <c r="GD100" s="556"/>
      <c r="GE100" s="556"/>
      <c r="GF100" s="555">
        <f t="shared" si="39"/>
        <v>0</v>
      </c>
      <c r="GG100" s="556"/>
      <c r="GH100" s="556"/>
      <c r="GI100" s="556"/>
      <c r="GJ100" s="556"/>
      <c r="GK100" s="556"/>
      <c r="GL100" s="556"/>
      <c r="GV100" s="1"/>
      <c r="GW100" s="1"/>
      <c r="GX100" s="1"/>
      <c r="GY100" s="1"/>
      <c r="GZ100" s="1"/>
      <c r="HA100" s="1"/>
      <c r="HB100" s="1"/>
      <c r="HC100" s="1"/>
      <c r="HD100" s="1"/>
      <c r="HE100" s="1"/>
      <c r="HF100" s="1"/>
      <c r="HG100" s="1"/>
      <c r="HH100" s="1"/>
      <c r="HI100" s="1"/>
    </row>
    <row r="101" spans="50:217" ht="12.75">
      <c r="AX101" s="141" t="str">
        <f t="shared" si="24"/>
        <v>-</v>
      </c>
      <c r="AY101" s="558">
        <f>IF(ROWS($AY$25:AY101)&gt;$BL$9,0,ROWS($AY$25:AY101))</f>
        <v>0</v>
      </c>
      <c r="AZ101" s="558"/>
      <c r="BA101" s="558"/>
      <c r="BB101" s="558"/>
      <c r="BC101" s="558"/>
      <c r="BD101" s="557">
        <f t="shared" si="40"/>
        <v>0</v>
      </c>
      <c r="BE101" s="558"/>
      <c r="BF101" s="558"/>
      <c r="BG101" s="558"/>
      <c r="BH101" s="558"/>
      <c r="BI101" s="558"/>
      <c r="BJ101" s="558"/>
      <c r="BK101" s="559">
        <f t="shared" si="25"/>
        <v>0</v>
      </c>
      <c r="BL101" s="558"/>
      <c r="BM101" s="558"/>
      <c r="BN101" s="558"/>
      <c r="BO101" s="558"/>
      <c r="BP101" s="558"/>
      <c r="BQ101" s="560">
        <f t="shared" si="26"/>
        <v>0</v>
      </c>
      <c r="BR101" s="556"/>
      <c r="BS101" s="556"/>
      <c r="BT101" s="556"/>
      <c r="BU101" s="556"/>
      <c r="BV101" s="556"/>
      <c r="BW101" s="560">
        <f t="shared" si="27"/>
        <v>0</v>
      </c>
      <c r="BX101" s="556"/>
      <c r="BY101" s="556"/>
      <c r="BZ101" s="556"/>
      <c r="CA101" s="556"/>
      <c r="CB101" s="556"/>
      <c r="CC101" s="555">
        <f t="shared" si="22"/>
        <v>0</v>
      </c>
      <c r="CD101" s="556"/>
      <c r="CE101" s="556"/>
      <c r="CF101" s="556"/>
      <c r="CG101" s="556"/>
      <c r="CH101" s="556"/>
      <c r="CI101" s="556"/>
      <c r="CK101" s="557">
        <f t="shared" si="41"/>
        <v>0</v>
      </c>
      <c r="CL101" s="558"/>
      <c r="CM101" s="558"/>
      <c r="CN101" s="558"/>
      <c r="CO101" s="558"/>
      <c r="CP101" s="558"/>
      <c r="CQ101" s="558"/>
      <c r="CR101" s="559">
        <f t="shared" si="28"/>
        <v>0</v>
      </c>
      <c r="CS101" s="558"/>
      <c r="CT101" s="558"/>
      <c r="CU101" s="558"/>
      <c r="CV101" s="558"/>
      <c r="CW101" s="558"/>
      <c r="CX101" s="560">
        <f t="shared" si="29"/>
        <v>0</v>
      </c>
      <c r="CY101" s="556"/>
      <c r="CZ101" s="556"/>
      <c r="DA101" s="556"/>
      <c r="DB101" s="556"/>
      <c r="DC101" s="556"/>
      <c r="DD101" s="560">
        <f t="shared" si="30"/>
        <v>0</v>
      </c>
      <c r="DE101" s="556"/>
      <c r="DF101" s="556"/>
      <c r="DG101" s="556"/>
      <c r="DH101" s="556"/>
      <c r="DI101" s="556"/>
      <c r="DJ101" s="555">
        <f t="shared" si="38"/>
        <v>0</v>
      </c>
      <c r="DK101" s="556"/>
      <c r="DL101" s="556"/>
      <c r="DM101" s="556"/>
      <c r="DN101" s="556"/>
      <c r="DO101" s="556"/>
      <c r="DP101" s="556"/>
      <c r="DT101" s="141" t="str">
        <f t="shared" si="31"/>
        <v>-</v>
      </c>
      <c r="DU101" s="558">
        <f>IF(ROWS($DU$25:DU101)&gt;$EH$9,0,ROWS($DU$25:DU101))</f>
        <v>0</v>
      </c>
      <c r="DV101" s="558"/>
      <c r="DW101" s="558"/>
      <c r="DX101" s="558"/>
      <c r="DY101" s="558"/>
      <c r="DZ101" s="557">
        <f t="shared" si="42"/>
        <v>0</v>
      </c>
      <c r="EA101" s="558"/>
      <c r="EB101" s="558"/>
      <c r="EC101" s="558"/>
      <c r="ED101" s="558"/>
      <c r="EE101" s="558"/>
      <c r="EF101" s="558"/>
      <c r="EG101" s="559">
        <f t="shared" si="32"/>
        <v>0</v>
      </c>
      <c r="EH101" s="558"/>
      <c r="EI101" s="558"/>
      <c r="EJ101" s="558"/>
      <c r="EK101" s="558"/>
      <c r="EL101" s="558"/>
      <c r="EM101" s="560">
        <f t="shared" si="33"/>
        <v>0</v>
      </c>
      <c r="EN101" s="556"/>
      <c r="EO101" s="556"/>
      <c r="EP101" s="556"/>
      <c r="EQ101" s="556"/>
      <c r="ER101" s="556"/>
      <c r="ES101" s="560">
        <f t="shared" si="34"/>
        <v>0</v>
      </c>
      <c r="ET101" s="556"/>
      <c r="EU101" s="556"/>
      <c r="EV101" s="556"/>
      <c r="EW101" s="556"/>
      <c r="EX101" s="556"/>
      <c r="EY101" s="555">
        <f t="shared" si="23"/>
        <v>0</v>
      </c>
      <c r="EZ101" s="556"/>
      <c r="FA101" s="556"/>
      <c r="FB101" s="556"/>
      <c r="FC101" s="556"/>
      <c r="FD101" s="556"/>
      <c r="FE101" s="556"/>
      <c r="FG101" s="557">
        <f t="shared" si="43"/>
        <v>0</v>
      </c>
      <c r="FH101" s="558"/>
      <c r="FI101" s="558"/>
      <c r="FJ101" s="558"/>
      <c r="FK101" s="558"/>
      <c r="FL101" s="558"/>
      <c r="FM101" s="558"/>
      <c r="FN101" s="559">
        <f t="shared" si="35"/>
        <v>0</v>
      </c>
      <c r="FO101" s="558"/>
      <c r="FP101" s="558"/>
      <c r="FQ101" s="558"/>
      <c r="FR101" s="558"/>
      <c r="FS101" s="558"/>
      <c r="FT101" s="560">
        <f t="shared" si="36"/>
        <v>0</v>
      </c>
      <c r="FU101" s="556"/>
      <c r="FV101" s="556"/>
      <c r="FW101" s="556"/>
      <c r="FX101" s="556"/>
      <c r="FY101" s="556"/>
      <c r="FZ101" s="560">
        <f t="shared" si="37"/>
        <v>0</v>
      </c>
      <c r="GA101" s="556"/>
      <c r="GB101" s="556"/>
      <c r="GC101" s="556"/>
      <c r="GD101" s="556"/>
      <c r="GE101" s="556"/>
      <c r="GF101" s="555">
        <f t="shared" si="39"/>
        <v>0</v>
      </c>
      <c r="GG101" s="556"/>
      <c r="GH101" s="556"/>
      <c r="GI101" s="556"/>
      <c r="GJ101" s="556"/>
      <c r="GK101" s="556"/>
      <c r="GL101" s="556"/>
      <c r="GV101" s="1"/>
      <c r="GW101" s="1"/>
      <c r="GX101" s="1"/>
      <c r="GY101" s="1"/>
      <c r="GZ101" s="1"/>
      <c r="HA101" s="1"/>
      <c r="HB101" s="1"/>
      <c r="HC101" s="1"/>
      <c r="HD101" s="1"/>
      <c r="HE101" s="1"/>
      <c r="HF101" s="1"/>
      <c r="HG101" s="1"/>
      <c r="HH101" s="1"/>
      <c r="HI101" s="1"/>
    </row>
    <row r="102" spans="50:217" ht="12.75">
      <c r="AX102" s="141" t="str">
        <f t="shared" si="24"/>
        <v>-</v>
      </c>
      <c r="AY102" s="558">
        <f>IF(ROWS($AY$25:AY102)&gt;$BL$9,0,ROWS($AY$25:AY102))</f>
        <v>0</v>
      </c>
      <c r="AZ102" s="558"/>
      <c r="BA102" s="558"/>
      <c r="BB102" s="558"/>
      <c r="BC102" s="558"/>
      <c r="BD102" s="557">
        <f t="shared" si="40"/>
        <v>0</v>
      </c>
      <c r="BE102" s="558"/>
      <c r="BF102" s="558"/>
      <c r="BG102" s="558"/>
      <c r="BH102" s="558"/>
      <c r="BI102" s="558"/>
      <c r="BJ102" s="558"/>
      <c r="BK102" s="559">
        <f t="shared" si="25"/>
        <v>0</v>
      </c>
      <c r="BL102" s="558"/>
      <c r="BM102" s="558"/>
      <c r="BN102" s="558"/>
      <c r="BO102" s="558"/>
      <c r="BP102" s="558"/>
      <c r="BQ102" s="560">
        <f t="shared" si="26"/>
        <v>0</v>
      </c>
      <c r="BR102" s="556"/>
      <c r="BS102" s="556"/>
      <c r="BT102" s="556"/>
      <c r="BU102" s="556"/>
      <c r="BV102" s="556"/>
      <c r="BW102" s="560">
        <f t="shared" si="27"/>
        <v>0</v>
      </c>
      <c r="BX102" s="556"/>
      <c r="BY102" s="556"/>
      <c r="BZ102" s="556"/>
      <c r="CA102" s="556"/>
      <c r="CB102" s="556"/>
      <c r="CC102" s="555">
        <f t="shared" si="22"/>
        <v>0</v>
      </c>
      <c r="CD102" s="556"/>
      <c r="CE102" s="556"/>
      <c r="CF102" s="556"/>
      <c r="CG102" s="556"/>
      <c r="CH102" s="556"/>
      <c r="CI102" s="556"/>
      <c r="CK102" s="557">
        <f t="shared" si="41"/>
        <v>0</v>
      </c>
      <c r="CL102" s="558"/>
      <c r="CM102" s="558"/>
      <c r="CN102" s="558"/>
      <c r="CO102" s="558"/>
      <c r="CP102" s="558"/>
      <c r="CQ102" s="558"/>
      <c r="CR102" s="559">
        <f t="shared" si="28"/>
        <v>0</v>
      </c>
      <c r="CS102" s="558"/>
      <c r="CT102" s="558"/>
      <c r="CU102" s="558"/>
      <c r="CV102" s="558"/>
      <c r="CW102" s="558"/>
      <c r="CX102" s="560">
        <f t="shared" si="29"/>
        <v>0</v>
      </c>
      <c r="CY102" s="556"/>
      <c r="CZ102" s="556"/>
      <c r="DA102" s="556"/>
      <c r="DB102" s="556"/>
      <c r="DC102" s="556"/>
      <c r="DD102" s="560">
        <f t="shared" si="30"/>
        <v>0</v>
      </c>
      <c r="DE102" s="556"/>
      <c r="DF102" s="556"/>
      <c r="DG102" s="556"/>
      <c r="DH102" s="556"/>
      <c r="DI102" s="556"/>
      <c r="DJ102" s="555">
        <f t="shared" si="38"/>
        <v>0</v>
      </c>
      <c r="DK102" s="556"/>
      <c r="DL102" s="556"/>
      <c r="DM102" s="556"/>
      <c r="DN102" s="556"/>
      <c r="DO102" s="556"/>
      <c r="DP102" s="556"/>
      <c r="DT102" s="141" t="str">
        <f t="shared" si="31"/>
        <v>-</v>
      </c>
      <c r="DU102" s="558">
        <f>IF(ROWS($DU$25:DU102)&gt;$EH$9,0,ROWS($DU$25:DU102))</f>
        <v>0</v>
      </c>
      <c r="DV102" s="558"/>
      <c r="DW102" s="558"/>
      <c r="DX102" s="558"/>
      <c r="DY102" s="558"/>
      <c r="DZ102" s="557">
        <f t="shared" si="42"/>
        <v>0</v>
      </c>
      <c r="EA102" s="558"/>
      <c r="EB102" s="558"/>
      <c r="EC102" s="558"/>
      <c r="ED102" s="558"/>
      <c r="EE102" s="558"/>
      <c r="EF102" s="558"/>
      <c r="EG102" s="559">
        <f t="shared" si="32"/>
        <v>0</v>
      </c>
      <c r="EH102" s="558"/>
      <c r="EI102" s="558"/>
      <c r="EJ102" s="558"/>
      <c r="EK102" s="558"/>
      <c r="EL102" s="558"/>
      <c r="EM102" s="560">
        <f t="shared" si="33"/>
        <v>0</v>
      </c>
      <c r="EN102" s="556"/>
      <c r="EO102" s="556"/>
      <c r="EP102" s="556"/>
      <c r="EQ102" s="556"/>
      <c r="ER102" s="556"/>
      <c r="ES102" s="560">
        <f t="shared" si="34"/>
        <v>0</v>
      </c>
      <c r="ET102" s="556"/>
      <c r="EU102" s="556"/>
      <c r="EV102" s="556"/>
      <c r="EW102" s="556"/>
      <c r="EX102" s="556"/>
      <c r="EY102" s="555">
        <f t="shared" si="23"/>
        <v>0</v>
      </c>
      <c r="EZ102" s="556"/>
      <c r="FA102" s="556"/>
      <c r="FB102" s="556"/>
      <c r="FC102" s="556"/>
      <c r="FD102" s="556"/>
      <c r="FE102" s="556"/>
      <c r="FG102" s="557">
        <f t="shared" si="43"/>
        <v>0</v>
      </c>
      <c r="FH102" s="558"/>
      <c r="FI102" s="558"/>
      <c r="FJ102" s="558"/>
      <c r="FK102" s="558"/>
      <c r="FL102" s="558"/>
      <c r="FM102" s="558"/>
      <c r="FN102" s="559">
        <f t="shared" si="35"/>
        <v>0</v>
      </c>
      <c r="FO102" s="558"/>
      <c r="FP102" s="558"/>
      <c r="FQ102" s="558"/>
      <c r="FR102" s="558"/>
      <c r="FS102" s="558"/>
      <c r="FT102" s="560">
        <f t="shared" si="36"/>
        <v>0</v>
      </c>
      <c r="FU102" s="556"/>
      <c r="FV102" s="556"/>
      <c r="FW102" s="556"/>
      <c r="FX102" s="556"/>
      <c r="FY102" s="556"/>
      <c r="FZ102" s="560">
        <f t="shared" si="37"/>
        <v>0</v>
      </c>
      <c r="GA102" s="556"/>
      <c r="GB102" s="556"/>
      <c r="GC102" s="556"/>
      <c r="GD102" s="556"/>
      <c r="GE102" s="556"/>
      <c r="GF102" s="555">
        <f t="shared" si="39"/>
        <v>0</v>
      </c>
      <c r="GG102" s="556"/>
      <c r="GH102" s="556"/>
      <c r="GI102" s="556"/>
      <c r="GJ102" s="556"/>
      <c r="GK102" s="556"/>
      <c r="GL102" s="556"/>
      <c r="GV102" s="1"/>
      <c r="GW102" s="1"/>
      <c r="GX102" s="1"/>
      <c r="GY102" s="1"/>
      <c r="GZ102" s="1"/>
      <c r="HA102" s="1"/>
      <c r="HB102" s="1"/>
      <c r="HC102" s="1"/>
      <c r="HD102" s="1"/>
      <c r="HE102" s="1"/>
      <c r="HF102" s="1"/>
      <c r="HG102" s="1"/>
      <c r="HH102" s="1"/>
      <c r="HI102" s="1"/>
    </row>
    <row r="103" spans="50:217" ht="12.75">
      <c r="AX103" s="141" t="str">
        <f t="shared" si="24"/>
        <v>-</v>
      </c>
      <c r="AY103" s="558">
        <f>IF(ROWS($AY$25:AY103)&gt;$BL$9,0,ROWS($AY$25:AY103))</f>
        <v>0</v>
      </c>
      <c r="AZ103" s="558"/>
      <c r="BA103" s="558"/>
      <c r="BB103" s="558"/>
      <c r="BC103" s="558"/>
      <c r="BD103" s="557">
        <f t="shared" si="40"/>
        <v>0</v>
      </c>
      <c r="BE103" s="558"/>
      <c r="BF103" s="558"/>
      <c r="BG103" s="558"/>
      <c r="BH103" s="558"/>
      <c r="BI103" s="558"/>
      <c r="BJ103" s="558"/>
      <c r="BK103" s="559">
        <f t="shared" si="25"/>
        <v>0</v>
      </c>
      <c r="BL103" s="558"/>
      <c r="BM103" s="558"/>
      <c r="BN103" s="558"/>
      <c r="BO103" s="558"/>
      <c r="BP103" s="558"/>
      <c r="BQ103" s="560">
        <f t="shared" si="26"/>
        <v>0</v>
      </c>
      <c r="BR103" s="556"/>
      <c r="BS103" s="556"/>
      <c r="BT103" s="556"/>
      <c r="BU103" s="556"/>
      <c r="BV103" s="556"/>
      <c r="BW103" s="560">
        <f t="shared" si="27"/>
        <v>0</v>
      </c>
      <c r="BX103" s="556"/>
      <c r="BY103" s="556"/>
      <c r="BZ103" s="556"/>
      <c r="CA103" s="556"/>
      <c r="CB103" s="556"/>
      <c r="CC103" s="555">
        <f t="shared" si="22"/>
        <v>0</v>
      </c>
      <c r="CD103" s="556"/>
      <c r="CE103" s="556"/>
      <c r="CF103" s="556"/>
      <c r="CG103" s="556"/>
      <c r="CH103" s="556"/>
      <c r="CI103" s="556"/>
      <c r="CK103" s="557">
        <f t="shared" si="41"/>
        <v>0</v>
      </c>
      <c r="CL103" s="558"/>
      <c r="CM103" s="558"/>
      <c r="CN103" s="558"/>
      <c r="CO103" s="558"/>
      <c r="CP103" s="558"/>
      <c r="CQ103" s="558"/>
      <c r="CR103" s="559">
        <f t="shared" si="28"/>
        <v>0</v>
      </c>
      <c r="CS103" s="558"/>
      <c r="CT103" s="558"/>
      <c r="CU103" s="558"/>
      <c r="CV103" s="558"/>
      <c r="CW103" s="558"/>
      <c r="CX103" s="560">
        <f t="shared" si="29"/>
        <v>0</v>
      </c>
      <c r="CY103" s="556"/>
      <c r="CZ103" s="556"/>
      <c r="DA103" s="556"/>
      <c r="DB103" s="556"/>
      <c r="DC103" s="556"/>
      <c r="DD103" s="560">
        <f t="shared" si="30"/>
        <v>0</v>
      </c>
      <c r="DE103" s="556"/>
      <c r="DF103" s="556"/>
      <c r="DG103" s="556"/>
      <c r="DH103" s="556"/>
      <c r="DI103" s="556"/>
      <c r="DJ103" s="555">
        <f t="shared" si="38"/>
        <v>0</v>
      </c>
      <c r="DK103" s="556"/>
      <c r="DL103" s="556"/>
      <c r="DM103" s="556"/>
      <c r="DN103" s="556"/>
      <c r="DO103" s="556"/>
      <c r="DP103" s="556"/>
      <c r="DT103" s="141" t="str">
        <f t="shared" si="31"/>
        <v>-</v>
      </c>
      <c r="DU103" s="558">
        <f>IF(ROWS($DU$25:DU103)&gt;$EH$9,0,ROWS($DU$25:DU103))</f>
        <v>0</v>
      </c>
      <c r="DV103" s="558"/>
      <c r="DW103" s="558"/>
      <c r="DX103" s="558"/>
      <c r="DY103" s="558"/>
      <c r="DZ103" s="557">
        <f t="shared" si="42"/>
        <v>0</v>
      </c>
      <c r="EA103" s="558"/>
      <c r="EB103" s="558"/>
      <c r="EC103" s="558"/>
      <c r="ED103" s="558"/>
      <c r="EE103" s="558"/>
      <c r="EF103" s="558"/>
      <c r="EG103" s="559">
        <f t="shared" si="32"/>
        <v>0</v>
      </c>
      <c r="EH103" s="558"/>
      <c r="EI103" s="558"/>
      <c r="EJ103" s="558"/>
      <c r="EK103" s="558"/>
      <c r="EL103" s="558"/>
      <c r="EM103" s="560">
        <f t="shared" si="33"/>
        <v>0</v>
      </c>
      <c r="EN103" s="556"/>
      <c r="EO103" s="556"/>
      <c r="EP103" s="556"/>
      <c r="EQ103" s="556"/>
      <c r="ER103" s="556"/>
      <c r="ES103" s="560">
        <f t="shared" si="34"/>
        <v>0</v>
      </c>
      <c r="ET103" s="556"/>
      <c r="EU103" s="556"/>
      <c r="EV103" s="556"/>
      <c r="EW103" s="556"/>
      <c r="EX103" s="556"/>
      <c r="EY103" s="555">
        <f t="shared" si="23"/>
        <v>0</v>
      </c>
      <c r="EZ103" s="556"/>
      <c r="FA103" s="556"/>
      <c r="FB103" s="556"/>
      <c r="FC103" s="556"/>
      <c r="FD103" s="556"/>
      <c r="FE103" s="556"/>
      <c r="FG103" s="557">
        <f t="shared" si="43"/>
        <v>0</v>
      </c>
      <c r="FH103" s="558"/>
      <c r="FI103" s="558"/>
      <c r="FJ103" s="558"/>
      <c r="FK103" s="558"/>
      <c r="FL103" s="558"/>
      <c r="FM103" s="558"/>
      <c r="FN103" s="559">
        <f t="shared" si="35"/>
        <v>0</v>
      </c>
      <c r="FO103" s="558"/>
      <c r="FP103" s="558"/>
      <c r="FQ103" s="558"/>
      <c r="FR103" s="558"/>
      <c r="FS103" s="558"/>
      <c r="FT103" s="560">
        <f t="shared" si="36"/>
        <v>0</v>
      </c>
      <c r="FU103" s="556"/>
      <c r="FV103" s="556"/>
      <c r="FW103" s="556"/>
      <c r="FX103" s="556"/>
      <c r="FY103" s="556"/>
      <c r="FZ103" s="560">
        <f t="shared" si="37"/>
        <v>0</v>
      </c>
      <c r="GA103" s="556"/>
      <c r="GB103" s="556"/>
      <c r="GC103" s="556"/>
      <c r="GD103" s="556"/>
      <c r="GE103" s="556"/>
      <c r="GF103" s="555">
        <f t="shared" si="39"/>
        <v>0</v>
      </c>
      <c r="GG103" s="556"/>
      <c r="GH103" s="556"/>
      <c r="GI103" s="556"/>
      <c r="GJ103" s="556"/>
      <c r="GK103" s="556"/>
      <c r="GL103" s="556"/>
      <c r="GV103" s="1"/>
      <c r="GW103" s="1"/>
      <c r="GX103" s="1"/>
      <c r="GY103" s="1"/>
      <c r="GZ103" s="1"/>
      <c r="HA103" s="1"/>
      <c r="HB103" s="1"/>
      <c r="HC103" s="1"/>
      <c r="HD103" s="1"/>
      <c r="HE103" s="1"/>
      <c r="HF103" s="1"/>
      <c r="HG103" s="1"/>
      <c r="HH103" s="1"/>
      <c r="HI103" s="1"/>
    </row>
    <row r="104" spans="50:217" ht="12.75">
      <c r="AX104" s="141" t="str">
        <f t="shared" si="24"/>
        <v>-</v>
      </c>
      <c r="AY104" s="558">
        <f>IF(ROWS($AY$25:AY104)&gt;$BL$9,0,ROWS($AY$25:AY104))</f>
        <v>0</v>
      </c>
      <c r="AZ104" s="558"/>
      <c r="BA104" s="558"/>
      <c r="BB104" s="558"/>
      <c r="BC104" s="558"/>
      <c r="BD104" s="557">
        <f t="shared" si="40"/>
        <v>0</v>
      </c>
      <c r="BE104" s="558"/>
      <c r="BF104" s="558"/>
      <c r="BG104" s="558"/>
      <c r="BH104" s="558"/>
      <c r="BI104" s="558"/>
      <c r="BJ104" s="558"/>
      <c r="BK104" s="559">
        <f t="shared" si="25"/>
        <v>0</v>
      </c>
      <c r="BL104" s="558"/>
      <c r="BM104" s="558"/>
      <c r="BN104" s="558"/>
      <c r="BO104" s="558"/>
      <c r="BP104" s="558"/>
      <c r="BQ104" s="560">
        <f t="shared" si="26"/>
        <v>0</v>
      </c>
      <c r="BR104" s="556"/>
      <c r="BS104" s="556"/>
      <c r="BT104" s="556"/>
      <c r="BU104" s="556"/>
      <c r="BV104" s="556"/>
      <c r="BW104" s="560">
        <f t="shared" si="27"/>
        <v>0</v>
      </c>
      <c r="BX104" s="556"/>
      <c r="BY104" s="556"/>
      <c r="BZ104" s="556"/>
      <c r="CA104" s="556"/>
      <c r="CB104" s="556"/>
      <c r="CC104" s="555">
        <f t="shared" si="22"/>
        <v>0</v>
      </c>
      <c r="CD104" s="556"/>
      <c r="CE104" s="556"/>
      <c r="CF104" s="556"/>
      <c r="CG104" s="556"/>
      <c r="CH104" s="556"/>
      <c r="CI104" s="556"/>
      <c r="CK104" s="557">
        <f t="shared" si="41"/>
        <v>0</v>
      </c>
      <c r="CL104" s="558"/>
      <c r="CM104" s="558"/>
      <c r="CN104" s="558"/>
      <c r="CO104" s="558"/>
      <c r="CP104" s="558"/>
      <c r="CQ104" s="558"/>
      <c r="CR104" s="559">
        <f t="shared" si="28"/>
        <v>0</v>
      </c>
      <c r="CS104" s="558"/>
      <c r="CT104" s="558"/>
      <c r="CU104" s="558"/>
      <c r="CV104" s="558"/>
      <c r="CW104" s="558"/>
      <c r="CX104" s="560">
        <f t="shared" si="29"/>
        <v>0</v>
      </c>
      <c r="CY104" s="556"/>
      <c r="CZ104" s="556"/>
      <c r="DA104" s="556"/>
      <c r="DB104" s="556"/>
      <c r="DC104" s="556"/>
      <c r="DD104" s="560">
        <f t="shared" si="30"/>
        <v>0</v>
      </c>
      <c r="DE104" s="556"/>
      <c r="DF104" s="556"/>
      <c r="DG104" s="556"/>
      <c r="DH104" s="556"/>
      <c r="DI104" s="556"/>
      <c r="DJ104" s="555">
        <f t="shared" si="38"/>
        <v>0</v>
      </c>
      <c r="DK104" s="556"/>
      <c r="DL104" s="556"/>
      <c r="DM104" s="556"/>
      <c r="DN104" s="556"/>
      <c r="DO104" s="556"/>
      <c r="DP104" s="556"/>
      <c r="DT104" s="141" t="str">
        <f t="shared" si="31"/>
        <v>-</v>
      </c>
      <c r="DU104" s="558">
        <f>IF(ROWS($DU$25:DU104)&gt;$EH$9,0,ROWS($DU$25:DU104))</f>
        <v>0</v>
      </c>
      <c r="DV104" s="558"/>
      <c r="DW104" s="558"/>
      <c r="DX104" s="558"/>
      <c r="DY104" s="558"/>
      <c r="DZ104" s="557">
        <f t="shared" si="42"/>
        <v>0</v>
      </c>
      <c r="EA104" s="558"/>
      <c r="EB104" s="558"/>
      <c r="EC104" s="558"/>
      <c r="ED104" s="558"/>
      <c r="EE104" s="558"/>
      <c r="EF104" s="558"/>
      <c r="EG104" s="559">
        <f t="shared" si="32"/>
        <v>0</v>
      </c>
      <c r="EH104" s="558"/>
      <c r="EI104" s="558"/>
      <c r="EJ104" s="558"/>
      <c r="EK104" s="558"/>
      <c r="EL104" s="558"/>
      <c r="EM104" s="560">
        <f t="shared" si="33"/>
        <v>0</v>
      </c>
      <c r="EN104" s="556"/>
      <c r="EO104" s="556"/>
      <c r="EP104" s="556"/>
      <c r="EQ104" s="556"/>
      <c r="ER104" s="556"/>
      <c r="ES104" s="560">
        <f t="shared" si="34"/>
        <v>0</v>
      </c>
      <c r="ET104" s="556"/>
      <c r="EU104" s="556"/>
      <c r="EV104" s="556"/>
      <c r="EW104" s="556"/>
      <c r="EX104" s="556"/>
      <c r="EY104" s="555">
        <f t="shared" si="23"/>
        <v>0</v>
      </c>
      <c r="EZ104" s="556"/>
      <c r="FA104" s="556"/>
      <c r="FB104" s="556"/>
      <c r="FC104" s="556"/>
      <c r="FD104" s="556"/>
      <c r="FE104" s="556"/>
      <c r="FG104" s="557">
        <f t="shared" si="43"/>
        <v>0</v>
      </c>
      <c r="FH104" s="558"/>
      <c r="FI104" s="558"/>
      <c r="FJ104" s="558"/>
      <c r="FK104" s="558"/>
      <c r="FL104" s="558"/>
      <c r="FM104" s="558"/>
      <c r="FN104" s="559">
        <f t="shared" si="35"/>
        <v>0</v>
      </c>
      <c r="FO104" s="558"/>
      <c r="FP104" s="558"/>
      <c r="FQ104" s="558"/>
      <c r="FR104" s="558"/>
      <c r="FS104" s="558"/>
      <c r="FT104" s="560">
        <f t="shared" si="36"/>
        <v>0</v>
      </c>
      <c r="FU104" s="556"/>
      <c r="FV104" s="556"/>
      <c r="FW104" s="556"/>
      <c r="FX104" s="556"/>
      <c r="FY104" s="556"/>
      <c r="FZ104" s="560">
        <f t="shared" si="37"/>
        <v>0</v>
      </c>
      <c r="GA104" s="556"/>
      <c r="GB104" s="556"/>
      <c r="GC104" s="556"/>
      <c r="GD104" s="556"/>
      <c r="GE104" s="556"/>
      <c r="GF104" s="555">
        <f t="shared" si="39"/>
        <v>0</v>
      </c>
      <c r="GG104" s="556"/>
      <c r="GH104" s="556"/>
      <c r="GI104" s="556"/>
      <c r="GJ104" s="556"/>
      <c r="GK104" s="556"/>
      <c r="GL104" s="556"/>
      <c r="GV104" s="1"/>
      <c r="GW104" s="1"/>
      <c r="GX104" s="1"/>
      <c r="GY104" s="1"/>
      <c r="GZ104" s="1"/>
      <c r="HA104" s="1"/>
      <c r="HB104" s="1"/>
      <c r="HC104" s="1"/>
      <c r="HD104" s="1"/>
      <c r="HE104" s="1"/>
      <c r="HF104" s="1"/>
      <c r="HG104" s="1"/>
      <c r="HH104" s="1"/>
      <c r="HI104" s="1"/>
    </row>
    <row r="105" spans="50:217" ht="12.75">
      <c r="AX105" s="141" t="str">
        <f t="shared" si="24"/>
        <v>-</v>
      </c>
      <c r="AY105" s="558">
        <f>IF(ROWS($AY$25:AY105)&gt;$BL$9,0,ROWS($AY$25:AY105))</f>
        <v>0</v>
      </c>
      <c r="AZ105" s="558"/>
      <c r="BA105" s="558"/>
      <c r="BB105" s="558"/>
      <c r="BC105" s="558"/>
      <c r="BD105" s="557">
        <f t="shared" si="40"/>
        <v>0</v>
      </c>
      <c r="BE105" s="558"/>
      <c r="BF105" s="558"/>
      <c r="BG105" s="558"/>
      <c r="BH105" s="558"/>
      <c r="BI105" s="558"/>
      <c r="BJ105" s="558"/>
      <c r="BK105" s="559">
        <f t="shared" si="25"/>
        <v>0</v>
      </c>
      <c r="BL105" s="558"/>
      <c r="BM105" s="558"/>
      <c r="BN105" s="558"/>
      <c r="BO105" s="558"/>
      <c r="BP105" s="558"/>
      <c r="BQ105" s="560">
        <f t="shared" si="26"/>
        <v>0</v>
      </c>
      <c r="BR105" s="556"/>
      <c r="BS105" s="556"/>
      <c r="BT105" s="556"/>
      <c r="BU105" s="556"/>
      <c r="BV105" s="556"/>
      <c r="BW105" s="560">
        <f t="shared" si="27"/>
        <v>0</v>
      </c>
      <c r="BX105" s="556"/>
      <c r="BY105" s="556"/>
      <c r="BZ105" s="556"/>
      <c r="CA105" s="556"/>
      <c r="CB105" s="556"/>
      <c r="CC105" s="555">
        <f t="shared" si="22"/>
        <v>0</v>
      </c>
      <c r="CD105" s="556"/>
      <c r="CE105" s="556"/>
      <c r="CF105" s="556"/>
      <c r="CG105" s="556"/>
      <c r="CH105" s="556"/>
      <c r="CI105" s="556"/>
      <c r="CK105" s="557">
        <f t="shared" si="41"/>
        <v>0</v>
      </c>
      <c r="CL105" s="558"/>
      <c r="CM105" s="558"/>
      <c r="CN105" s="558"/>
      <c r="CO105" s="558"/>
      <c r="CP105" s="558"/>
      <c r="CQ105" s="558"/>
      <c r="CR105" s="559">
        <f t="shared" si="28"/>
        <v>0</v>
      </c>
      <c r="CS105" s="558"/>
      <c r="CT105" s="558"/>
      <c r="CU105" s="558"/>
      <c r="CV105" s="558"/>
      <c r="CW105" s="558"/>
      <c r="CX105" s="560">
        <f t="shared" si="29"/>
        <v>0</v>
      </c>
      <c r="CY105" s="556"/>
      <c r="CZ105" s="556"/>
      <c r="DA105" s="556"/>
      <c r="DB105" s="556"/>
      <c r="DC105" s="556"/>
      <c r="DD105" s="560">
        <f t="shared" si="30"/>
        <v>0</v>
      </c>
      <c r="DE105" s="556"/>
      <c r="DF105" s="556"/>
      <c r="DG105" s="556"/>
      <c r="DH105" s="556"/>
      <c r="DI105" s="556"/>
      <c r="DJ105" s="555">
        <f t="shared" si="38"/>
        <v>0</v>
      </c>
      <c r="DK105" s="556"/>
      <c r="DL105" s="556"/>
      <c r="DM105" s="556"/>
      <c r="DN105" s="556"/>
      <c r="DO105" s="556"/>
      <c r="DP105" s="556"/>
      <c r="DT105" s="141" t="str">
        <f t="shared" si="31"/>
        <v>-</v>
      </c>
      <c r="DU105" s="558">
        <f>IF(ROWS($DU$25:DU105)&gt;$EH$9,0,ROWS($DU$25:DU105))</f>
        <v>0</v>
      </c>
      <c r="DV105" s="558"/>
      <c r="DW105" s="558"/>
      <c r="DX105" s="558"/>
      <c r="DY105" s="558"/>
      <c r="DZ105" s="557">
        <f t="shared" si="42"/>
        <v>0</v>
      </c>
      <c r="EA105" s="558"/>
      <c r="EB105" s="558"/>
      <c r="EC105" s="558"/>
      <c r="ED105" s="558"/>
      <c r="EE105" s="558"/>
      <c r="EF105" s="558"/>
      <c r="EG105" s="559">
        <f t="shared" si="32"/>
        <v>0</v>
      </c>
      <c r="EH105" s="558"/>
      <c r="EI105" s="558"/>
      <c r="EJ105" s="558"/>
      <c r="EK105" s="558"/>
      <c r="EL105" s="558"/>
      <c r="EM105" s="560">
        <f t="shared" si="33"/>
        <v>0</v>
      </c>
      <c r="EN105" s="556"/>
      <c r="EO105" s="556"/>
      <c r="EP105" s="556"/>
      <c r="EQ105" s="556"/>
      <c r="ER105" s="556"/>
      <c r="ES105" s="560">
        <f t="shared" si="34"/>
        <v>0</v>
      </c>
      <c r="ET105" s="556"/>
      <c r="EU105" s="556"/>
      <c r="EV105" s="556"/>
      <c r="EW105" s="556"/>
      <c r="EX105" s="556"/>
      <c r="EY105" s="555">
        <f t="shared" si="23"/>
        <v>0</v>
      </c>
      <c r="EZ105" s="556"/>
      <c r="FA105" s="556"/>
      <c r="FB105" s="556"/>
      <c r="FC105" s="556"/>
      <c r="FD105" s="556"/>
      <c r="FE105" s="556"/>
      <c r="FG105" s="557">
        <f t="shared" si="43"/>
        <v>0</v>
      </c>
      <c r="FH105" s="558"/>
      <c r="FI105" s="558"/>
      <c r="FJ105" s="558"/>
      <c r="FK105" s="558"/>
      <c r="FL105" s="558"/>
      <c r="FM105" s="558"/>
      <c r="FN105" s="559">
        <f t="shared" si="35"/>
        <v>0</v>
      </c>
      <c r="FO105" s="558"/>
      <c r="FP105" s="558"/>
      <c r="FQ105" s="558"/>
      <c r="FR105" s="558"/>
      <c r="FS105" s="558"/>
      <c r="FT105" s="560">
        <f t="shared" si="36"/>
        <v>0</v>
      </c>
      <c r="FU105" s="556"/>
      <c r="FV105" s="556"/>
      <c r="FW105" s="556"/>
      <c r="FX105" s="556"/>
      <c r="FY105" s="556"/>
      <c r="FZ105" s="560">
        <f t="shared" si="37"/>
        <v>0</v>
      </c>
      <c r="GA105" s="556"/>
      <c r="GB105" s="556"/>
      <c r="GC105" s="556"/>
      <c r="GD105" s="556"/>
      <c r="GE105" s="556"/>
      <c r="GF105" s="555">
        <f t="shared" si="39"/>
        <v>0</v>
      </c>
      <c r="GG105" s="556"/>
      <c r="GH105" s="556"/>
      <c r="GI105" s="556"/>
      <c r="GJ105" s="556"/>
      <c r="GK105" s="556"/>
      <c r="GL105" s="556"/>
      <c r="GV105" s="1"/>
      <c r="GW105" s="1"/>
      <c r="GX105" s="1"/>
      <c r="GY105" s="1"/>
      <c r="GZ105" s="1"/>
      <c r="HA105" s="1"/>
      <c r="HB105" s="1"/>
      <c r="HC105" s="1"/>
      <c r="HD105" s="1"/>
      <c r="HE105" s="1"/>
      <c r="HF105" s="1"/>
      <c r="HG105" s="1"/>
      <c r="HH105" s="1"/>
      <c r="HI105" s="1"/>
    </row>
    <row r="106" spans="50:217" ht="12.75">
      <c r="AX106" s="141" t="str">
        <f t="shared" si="24"/>
        <v>-</v>
      </c>
      <c r="AY106" s="558">
        <f>IF(ROWS($AY$25:AY106)&gt;$BL$9,0,ROWS($AY$25:AY106))</f>
        <v>0</v>
      </c>
      <c r="AZ106" s="558"/>
      <c r="BA106" s="558"/>
      <c r="BB106" s="558"/>
      <c r="BC106" s="558"/>
      <c r="BD106" s="557">
        <f t="shared" si="40"/>
        <v>0</v>
      </c>
      <c r="BE106" s="558"/>
      <c r="BF106" s="558"/>
      <c r="BG106" s="558"/>
      <c r="BH106" s="558"/>
      <c r="BI106" s="558"/>
      <c r="BJ106" s="558"/>
      <c r="BK106" s="559">
        <f t="shared" si="25"/>
        <v>0</v>
      </c>
      <c r="BL106" s="558"/>
      <c r="BM106" s="558"/>
      <c r="BN106" s="558"/>
      <c r="BO106" s="558"/>
      <c r="BP106" s="558"/>
      <c r="BQ106" s="560">
        <f t="shared" si="26"/>
        <v>0</v>
      </c>
      <c r="BR106" s="556"/>
      <c r="BS106" s="556"/>
      <c r="BT106" s="556"/>
      <c r="BU106" s="556"/>
      <c r="BV106" s="556"/>
      <c r="BW106" s="560">
        <f t="shared" si="27"/>
        <v>0</v>
      </c>
      <c r="BX106" s="556"/>
      <c r="BY106" s="556"/>
      <c r="BZ106" s="556"/>
      <c r="CA106" s="556"/>
      <c r="CB106" s="556"/>
      <c r="CC106" s="555">
        <f t="shared" si="22"/>
        <v>0</v>
      </c>
      <c r="CD106" s="556"/>
      <c r="CE106" s="556"/>
      <c r="CF106" s="556"/>
      <c r="CG106" s="556"/>
      <c r="CH106" s="556"/>
      <c r="CI106" s="556"/>
      <c r="CK106" s="557">
        <f t="shared" si="41"/>
        <v>0</v>
      </c>
      <c r="CL106" s="558"/>
      <c r="CM106" s="558"/>
      <c r="CN106" s="558"/>
      <c r="CO106" s="558"/>
      <c r="CP106" s="558"/>
      <c r="CQ106" s="558"/>
      <c r="CR106" s="559">
        <f t="shared" si="28"/>
        <v>0</v>
      </c>
      <c r="CS106" s="558"/>
      <c r="CT106" s="558"/>
      <c r="CU106" s="558"/>
      <c r="CV106" s="558"/>
      <c r="CW106" s="558"/>
      <c r="CX106" s="560">
        <f t="shared" si="29"/>
        <v>0</v>
      </c>
      <c r="CY106" s="556"/>
      <c r="CZ106" s="556"/>
      <c r="DA106" s="556"/>
      <c r="DB106" s="556"/>
      <c r="DC106" s="556"/>
      <c r="DD106" s="560">
        <f t="shared" si="30"/>
        <v>0</v>
      </c>
      <c r="DE106" s="556"/>
      <c r="DF106" s="556"/>
      <c r="DG106" s="556"/>
      <c r="DH106" s="556"/>
      <c r="DI106" s="556"/>
      <c r="DJ106" s="555">
        <f t="shared" si="38"/>
        <v>0</v>
      </c>
      <c r="DK106" s="556"/>
      <c r="DL106" s="556"/>
      <c r="DM106" s="556"/>
      <c r="DN106" s="556"/>
      <c r="DO106" s="556"/>
      <c r="DP106" s="556"/>
      <c r="DT106" s="141" t="str">
        <f t="shared" si="31"/>
        <v>-</v>
      </c>
      <c r="DU106" s="558">
        <f>IF(ROWS($DU$25:DU106)&gt;$EH$9,0,ROWS($DU$25:DU106))</f>
        <v>0</v>
      </c>
      <c r="DV106" s="558"/>
      <c r="DW106" s="558"/>
      <c r="DX106" s="558"/>
      <c r="DY106" s="558"/>
      <c r="DZ106" s="557">
        <f t="shared" si="42"/>
        <v>0</v>
      </c>
      <c r="EA106" s="558"/>
      <c r="EB106" s="558"/>
      <c r="EC106" s="558"/>
      <c r="ED106" s="558"/>
      <c r="EE106" s="558"/>
      <c r="EF106" s="558"/>
      <c r="EG106" s="559">
        <f t="shared" si="32"/>
        <v>0</v>
      </c>
      <c r="EH106" s="558"/>
      <c r="EI106" s="558"/>
      <c r="EJ106" s="558"/>
      <c r="EK106" s="558"/>
      <c r="EL106" s="558"/>
      <c r="EM106" s="560">
        <f t="shared" si="33"/>
        <v>0</v>
      </c>
      <c r="EN106" s="556"/>
      <c r="EO106" s="556"/>
      <c r="EP106" s="556"/>
      <c r="EQ106" s="556"/>
      <c r="ER106" s="556"/>
      <c r="ES106" s="560">
        <f t="shared" si="34"/>
        <v>0</v>
      </c>
      <c r="ET106" s="556"/>
      <c r="EU106" s="556"/>
      <c r="EV106" s="556"/>
      <c r="EW106" s="556"/>
      <c r="EX106" s="556"/>
      <c r="EY106" s="555">
        <f t="shared" si="23"/>
        <v>0</v>
      </c>
      <c r="EZ106" s="556"/>
      <c r="FA106" s="556"/>
      <c r="FB106" s="556"/>
      <c r="FC106" s="556"/>
      <c r="FD106" s="556"/>
      <c r="FE106" s="556"/>
      <c r="FG106" s="557">
        <f t="shared" si="43"/>
        <v>0</v>
      </c>
      <c r="FH106" s="558"/>
      <c r="FI106" s="558"/>
      <c r="FJ106" s="558"/>
      <c r="FK106" s="558"/>
      <c r="FL106" s="558"/>
      <c r="FM106" s="558"/>
      <c r="FN106" s="559">
        <f t="shared" si="35"/>
        <v>0</v>
      </c>
      <c r="FO106" s="558"/>
      <c r="FP106" s="558"/>
      <c r="FQ106" s="558"/>
      <c r="FR106" s="558"/>
      <c r="FS106" s="558"/>
      <c r="FT106" s="560">
        <f t="shared" si="36"/>
        <v>0</v>
      </c>
      <c r="FU106" s="556"/>
      <c r="FV106" s="556"/>
      <c r="FW106" s="556"/>
      <c r="FX106" s="556"/>
      <c r="FY106" s="556"/>
      <c r="FZ106" s="560">
        <f t="shared" si="37"/>
        <v>0</v>
      </c>
      <c r="GA106" s="556"/>
      <c r="GB106" s="556"/>
      <c r="GC106" s="556"/>
      <c r="GD106" s="556"/>
      <c r="GE106" s="556"/>
      <c r="GF106" s="555">
        <f t="shared" si="39"/>
        <v>0</v>
      </c>
      <c r="GG106" s="556"/>
      <c r="GH106" s="556"/>
      <c r="GI106" s="556"/>
      <c r="GJ106" s="556"/>
      <c r="GK106" s="556"/>
      <c r="GL106" s="556"/>
      <c r="GV106" s="1"/>
      <c r="GW106" s="1"/>
      <c r="GX106" s="1"/>
      <c r="GY106" s="1"/>
      <c r="GZ106" s="1"/>
      <c r="HA106" s="1"/>
      <c r="HB106" s="1"/>
      <c r="HC106" s="1"/>
      <c r="HD106" s="1"/>
      <c r="HE106" s="1"/>
      <c r="HF106" s="1"/>
      <c r="HG106" s="1"/>
      <c r="HH106" s="1"/>
      <c r="HI106" s="1"/>
    </row>
    <row r="107" spans="50:217" ht="12.75">
      <c r="AX107" s="141" t="str">
        <f t="shared" si="24"/>
        <v>-</v>
      </c>
      <c r="AY107" s="558">
        <f>IF(ROWS($AY$25:AY107)&gt;$BL$9,0,ROWS($AY$25:AY107))</f>
        <v>0</v>
      </c>
      <c r="AZ107" s="558"/>
      <c r="BA107" s="558"/>
      <c r="BB107" s="558"/>
      <c r="BC107" s="558"/>
      <c r="BD107" s="557">
        <f t="shared" si="40"/>
        <v>0</v>
      </c>
      <c r="BE107" s="558"/>
      <c r="BF107" s="558"/>
      <c r="BG107" s="558"/>
      <c r="BH107" s="558"/>
      <c r="BI107" s="558"/>
      <c r="BJ107" s="558"/>
      <c r="BK107" s="559">
        <f t="shared" si="25"/>
        <v>0</v>
      </c>
      <c r="BL107" s="558"/>
      <c r="BM107" s="558"/>
      <c r="BN107" s="558"/>
      <c r="BO107" s="558"/>
      <c r="BP107" s="558"/>
      <c r="BQ107" s="560">
        <f t="shared" si="26"/>
        <v>0</v>
      </c>
      <c r="BR107" s="556"/>
      <c r="BS107" s="556"/>
      <c r="BT107" s="556"/>
      <c r="BU107" s="556"/>
      <c r="BV107" s="556"/>
      <c r="BW107" s="560">
        <f t="shared" si="27"/>
        <v>0</v>
      </c>
      <c r="BX107" s="556"/>
      <c r="BY107" s="556"/>
      <c r="BZ107" s="556"/>
      <c r="CA107" s="556"/>
      <c r="CB107" s="556"/>
      <c r="CC107" s="555">
        <f t="shared" si="22"/>
        <v>0</v>
      </c>
      <c r="CD107" s="556"/>
      <c r="CE107" s="556"/>
      <c r="CF107" s="556"/>
      <c r="CG107" s="556"/>
      <c r="CH107" s="556"/>
      <c r="CI107" s="556"/>
      <c r="CK107" s="557">
        <f t="shared" si="41"/>
        <v>0</v>
      </c>
      <c r="CL107" s="558"/>
      <c r="CM107" s="558"/>
      <c r="CN107" s="558"/>
      <c r="CO107" s="558"/>
      <c r="CP107" s="558"/>
      <c r="CQ107" s="558"/>
      <c r="CR107" s="559">
        <f t="shared" si="28"/>
        <v>0</v>
      </c>
      <c r="CS107" s="558"/>
      <c r="CT107" s="558"/>
      <c r="CU107" s="558"/>
      <c r="CV107" s="558"/>
      <c r="CW107" s="558"/>
      <c r="CX107" s="560">
        <f t="shared" si="29"/>
        <v>0</v>
      </c>
      <c r="CY107" s="556"/>
      <c r="CZ107" s="556"/>
      <c r="DA107" s="556"/>
      <c r="DB107" s="556"/>
      <c r="DC107" s="556"/>
      <c r="DD107" s="560">
        <f t="shared" si="30"/>
        <v>0</v>
      </c>
      <c r="DE107" s="556"/>
      <c r="DF107" s="556"/>
      <c r="DG107" s="556"/>
      <c r="DH107" s="556"/>
      <c r="DI107" s="556"/>
      <c r="DJ107" s="555">
        <f t="shared" si="38"/>
        <v>0</v>
      </c>
      <c r="DK107" s="556"/>
      <c r="DL107" s="556"/>
      <c r="DM107" s="556"/>
      <c r="DN107" s="556"/>
      <c r="DO107" s="556"/>
      <c r="DP107" s="556"/>
      <c r="DT107" s="141" t="str">
        <f t="shared" si="31"/>
        <v>-</v>
      </c>
      <c r="DU107" s="558">
        <f>IF(ROWS($DU$25:DU107)&gt;$EH$9,0,ROWS($DU$25:DU107))</f>
        <v>0</v>
      </c>
      <c r="DV107" s="558"/>
      <c r="DW107" s="558"/>
      <c r="DX107" s="558"/>
      <c r="DY107" s="558"/>
      <c r="DZ107" s="557">
        <f t="shared" si="42"/>
        <v>0</v>
      </c>
      <c r="EA107" s="558"/>
      <c r="EB107" s="558"/>
      <c r="EC107" s="558"/>
      <c r="ED107" s="558"/>
      <c r="EE107" s="558"/>
      <c r="EF107" s="558"/>
      <c r="EG107" s="559">
        <f t="shared" si="32"/>
        <v>0</v>
      </c>
      <c r="EH107" s="558"/>
      <c r="EI107" s="558"/>
      <c r="EJ107" s="558"/>
      <c r="EK107" s="558"/>
      <c r="EL107" s="558"/>
      <c r="EM107" s="560">
        <f t="shared" si="33"/>
        <v>0</v>
      </c>
      <c r="EN107" s="556"/>
      <c r="EO107" s="556"/>
      <c r="EP107" s="556"/>
      <c r="EQ107" s="556"/>
      <c r="ER107" s="556"/>
      <c r="ES107" s="560">
        <f t="shared" si="34"/>
        <v>0</v>
      </c>
      <c r="ET107" s="556"/>
      <c r="EU107" s="556"/>
      <c r="EV107" s="556"/>
      <c r="EW107" s="556"/>
      <c r="EX107" s="556"/>
      <c r="EY107" s="555">
        <f t="shared" si="23"/>
        <v>0</v>
      </c>
      <c r="EZ107" s="556"/>
      <c r="FA107" s="556"/>
      <c r="FB107" s="556"/>
      <c r="FC107" s="556"/>
      <c r="FD107" s="556"/>
      <c r="FE107" s="556"/>
      <c r="FG107" s="557">
        <f t="shared" si="43"/>
        <v>0</v>
      </c>
      <c r="FH107" s="558"/>
      <c r="FI107" s="558"/>
      <c r="FJ107" s="558"/>
      <c r="FK107" s="558"/>
      <c r="FL107" s="558"/>
      <c r="FM107" s="558"/>
      <c r="FN107" s="559">
        <f t="shared" si="35"/>
        <v>0</v>
      </c>
      <c r="FO107" s="558"/>
      <c r="FP107" s="558"/>
      <c r="FQ107" s="558"/>
      <c r="FR107" s="558"/>
      <c r="FS107" s="558"/>
      <c r="FT107" s="560">
        <f t="shared" si="36"/>
        <v>0</v>
      </c>
      <c r="FU107" s="556"/>
      <c r="FV107" s="556"/>
      <c r="FW107" s="556"/>
      <c r="FX107" s="556"/>
      <c r="FY107" s="556"/>
      <c r="FZ107" s="560">
        <f t="shared" si="37"/>
        <v>0</v>
      </c>
      <c r="GA107" s="556"/>
      <c r="GB107" s="556"/>
      <c r="GC107" s="556"/>
      <c r="GD107" s="556"/>
      <c r="GE107" s="556"/>
      <c r="GF107" s="555">
        <f t="shared" si="39"/>
        <v>0</v>
      </c>
      <c r="GG107" s="556"/>
      <c r="GH107" s="556"/>
      <c r="GI107" s="556"/>
      <c r="GJ107" s="556"/>
      <c r="GK107" s="556"/>
      <c r="GL107" s="556"/>
      <c r="GV107" s="1"/>
      <c r="GW107" s="1"/>
      <c r="GX107" s="1"/>
      <c r="GY107" s="1"/>
      <c r="GZ107" s="1"/>
      <c r="HA107" s="1"/>
      <c r="HB107" s="1"/>
      <c r="HC107" s="1"/>
      <c r="HD107" s="1"/>
      <c r="HE107" s="1"/>
      <c r="HF107" s="1"/>
      <c r="HG107" s="1"/>
      <c r="HH107" s="1"/>
      <c r="HI107" s="1"/>
    </row>
    <row r="108" spans="50:217" ht="12.75">
      <c r="AX108" s="141" t="str">
        <f t="shared" si="24"/>
        <v>-</v>
      </c>
      <c r="AY108" s="558">
        <f>IF(ROWS($AY$25:AY108)&gt;$BL$9,0,ROWS($AY$25:AY108))</f>
        <v>0</v>
      </c>
      <c r="AZ108" s="558"/>
      <c r="BA108" s="558"/>
      <c r="BB108" s="558"/>
      <c r="BC108" s="558"/>
      <c r="BD108" s="557">
        <f t="shared" si="40"/>
        <v>0</v>
      </c>
      <c r="BE108" s="558"/>
      <c r="BF108" s="558"/>
      <c r="BG108" s="558"/>
      <c r="BH108" s="558"/>
      <c r="BI108" s="558"/>
      <c r="BJ108" s="558"/>
      <c r="BK108" s="559">
        <f t="shared" si="25"/>
        <v>0</v>
      </c>
      <c r="BL108" s="558"/>
      <c r="BM108" s="558"/>
      <c r="BN108" s="558"/>
      <c r="BO108" s="558"/>
      <c r="BP108" s="558"/>
      <c r="BQ108" s="560">
        <f t="shared" si="26"/>
        <v>0</v>
      </c>
      <c r="BR108" s="556"/>
      <c r="BS108" s="556"/>
      <c r="BT108" s="556"/>
      <c r="BU108" s="556"/>
      <c r="BV108" s="556"/>
      <c r="BW108" s="560">
        <f t="shared" si="27"/>
        <v>0</v>
      </c>
      <c r="BX108" s="556"/>
      <c r="BY108" s="556"/>
      <c r="BZ108" s="556"/>
      <c r="CA108" s="556"/>
      <c r="CB108" s="556"/>
      <c r="CC108" s="555">
        <f t="shared" si="22"/>
        <v>0</v>
      </c>
      <c r="CD108" s="556"/>
      <c r="CE108" s="556"/>
      <c r="CF108" s="556"/>
      <c r="CG108" s="556"/>
      <c r="CH108" s="556"/>
      <c r="CI108" s="556"/>
      <c r="CK108" s="557">
        <f t="shared" si="41"/>
        <v>0</v>
      </c>
      <c r="CL108" s="558"/>
      <c r="CM108" s="558"/>
      <c r="CN108" s="558"/>
      <c r="CO108" s="558"/>
      <c r="CP108" s="558"/>
      <c r="CQ108" s="558"/>
      <c r="CR108" s="559">
        <f t="shared" si="28"/>
        <v>0</v>
      </c>
      <c r="CS108" s="558"/>
      <c r="CT108" s="558"/>
      <c r="CU108" s="558"/>
      <c r="CV108" s="558"/>
      <c r="CW108" s="558"/>
      <c r="CX108" s="560">
        <f t="shared" si="29"/>
        <v>0</v>
      </c>
      <c r="CY108" s="556"/>
      <c r="CZ108" s="556"/>
      <c r="DA108" s="556"/>
      <c r="DB108" s="556"/>
      <c r="DC108" s="556"/>
      <c r="DD108" s="560">
        <f t="shared" si="30"/>
        <v>0</v>
      </c>
      <c r="DE108" s="556"/>
      <c r="DF108" s="556"/>
      <c r="DG108" s="556"/>
      <c r="DH108" s="556"/>
      <c r="DI108" s="556"/>
      <c r="DJ108" s="555">
        <f t="shared" si="38"/>
        <v>0</v>
      </c>
      <c r="DK108" s="556"/>
      <c r="DL108" s="556"/>
      <c r="DM108" s="556"/>
      <c r="DN108" s="556"/>
      <c r="DO108" s="556"/>
      <c r="DP108" s="556"/>
      <c r="DT108" s="141" t="str">
        <f t="shared" si="31"/>
        <v>-</v>
      </c>
      <c r="DU108" s="558">
        <f>IF(ROWS($DU$25:DU108)&gt;$EH$9,0,ROWS($DU$25:DU108))</f>
        <v>0</v>
      </c>
      <c r="DV108" s="558"/>
      <c r="DW108" s="558"/>
      <c r="DX108" s="558"/>
      <c r="DY108" s="558"/>
      <c r="DZ108" s="557">
        <f t="shared" si="42"/>
        <v>0</v>
      </c>
      <c r="EA108" s="558"/>
      <c r="EB108" s="558"/>
      <c r="EC108" s="558"/>
      <c r="ED108" s="558"/>
      <c r="EE108" s="558"/>
      <c r="EF108" s="558"/>
      <c r="EG108" s="559">
        <f t="shared" si="32"/>
        <v>0</v>
      </c>
      <c r="EH108" s="558"/>
      <c r="EI108" s="558"/>
      <c r="EJ108" s="558"/>
      <c r="EK108" s="558"/>
      <c r="EL108" s="558"/>
      <c r="EM108" s="560">
        <f t="shared" si="33"/>
        <v>0</v>
      </c>
      <c r="EN108" s="556"/>
      <c r="EO108" s="556"/>
      <c r="EP108" s="556"/>
      <c r="EQ108" s="556"/>
      <c r="ER108" s="556"/>
      <c r="ES108" s="560">
        <f t="shared" si="34"/>
        <v>0</v>
      </c>
      <c r="ET108" s="556"/>
      <c r="EU108" s="556"/>
      <c r="EV108" s="556"/>
      <c r="EW108" s="556"/>
      <c r="EX108" s="556"/>
      <c r="EY108" s="555">
        <f t="shared" si="23"/>
        <v>0</v>
      </c>
      <c r="EZ108" s="556"/>
      <c r="FA108" s="556"/>
      <c r="FB108" s="556"/>
      <c r="FC108" s="556"/>
      <c r="FD108" s="556"/>
      <c r="FE108" s="556"/>
      <c r="FG108" s="557">
        <f t="shared" si="43"/>
        <v>0</v>
      </c>
      <c r="FH108" s="558"/>
      <c r="FI108" s="558"/>
      <c r="FJ108" s="558"/>
      <c r="FK108" s="558"/>
      <c r="FL108" s="558"/>
      <c r="FM108" s="558"/>
      <c r="FN108" s="559">
        <f t="shared" si="35"/>
        <v>0</v>
      </c>
      <c r="FO108" s="558"/>
      <c r="FP108" s="558"/>
      <c r="FQ108" s="558"/>
      <c r="FR108" s="558"/>
      <c r="FS108" s="558"/>
      <c r="FT108" s="560">
        <f t="shared" si="36"/>
        <v>0</v>
      </c>
      <c r="FU108" s="556"/>
      <c r="FV108" s="556"/>
      <c r="FW108" s="556"/>
      <c r="FX108" s="556"/>
      <c r="FY108" s="556"/>
      <c r="FZ108" s="560">
        <f t="shared" si="37"/>
        <v>0</v>
      </c>
      <c r="GA108" s="556"/>
      <c r="GB108" s="556"/>
      <c r="GC108" s="556"/>
      <c r="GD108" s="556"/>
      <c r="GE108" s="556"/>
      <c r="GF108" s="555">
        <f t="shared" si="39"/>
        <v>0</v>
      </c>
      <c r="GG108" s="556"/>
      <c r="GH108" s="556"/>
      <c r="GI108" s="556"/>
      <c r="GJ108" s="556"/>
      <c r="GK108" s="556"/>
      <c r="GL108" s="556"/>
      <c r="GV108" s="1"/>
      <c r="GW108" s="1"/>
      <c r="GX108" s="1"/>
      <c r="GY108" s="1"/>
      <c r="GZ108" s="1"/>
      <c r="HA108" s="1"/>
      <c r="HB108" s="1"/>
      <c r="HC108" s="1"/>
      <c r="HD108" s="1"/>
      <c r="HE108" s="1"/>
      <c r="HF108" s="1"/>
      <c r="HG108" s="1"/>
      <c r="HH108" s="1"/>
      <c r="HI108" s="1"/>
    </row>
    <row r="109" spans="50:217" ht="12.75">
      <c r="AX109" s="141" t="str">
        <f t="shared" si="24"/>
        <v>-</v>
      </c>
      <c r="AY109" s="558">
        <f>IF(ROWS($AY$25:AY109)&gt;$BL$9,0,ROWS($AY$25:AY109))</f>
        <v>0</v>
      </c>
      <c r="AZ109" s="558"/>
      <c r="BA109" s="558"/>
      <c r="BB109" s="558"/>
      <c r="BC109" s="558"/>
      <c r="BD109" s="557">
        <f t="shared" si="40"/>
        <v>0</v>
      </c>
      <c r="BE109" s="558"/>
      <c r="BF109" s="558"/>
      <c r="BG109" s="558"/>
      <c r="BH109" s="558"/>
      <c r="BI109" s="558"/>
      <c r="BJ109" s="558"/>
      <c r="BK109" s="559">
        <f t="shared" si="25"/>
        <v>0</v>
      </c>
      <c r="BL109" s="558"/>
      <c r="BM109" s="558"/>
      <c r="BN109" s="558"/>
      <c r="BO109" s="558"/>
      <c r="BP109" s="558"/>
      <c r="BQ109" s="560">
        <f t="shared" si="26"/>
        <v>0</v>
      </c>
      <c r="BR109" s="556"/>
      <c r="BS109" s="556"/>
      <c r="BT109" s="556"/>
      <c r="BU109" s="556"/>
      <c r="BV109" s="556"/>
      <c r="BW109" s="560">
        <f t="shared" si="27"/>
        <v>0</v>
      </c>
      <c r="BX109" s="556"/>
      <c r="BY109" s="556"/>
      <c r="BZ109" s="556"/>
      <c r="CA109" s="556"/>
      <c r="CB109" s="556"/>
      <c r="CC109" s="555">
        <f t="shared" si="22"/>
        <v>0</v>
      </c>
      <c r="CD109" s="556"/>
      <c r="CE109" s="556"/>
      <c r="CF109" s="556"/>
      <c r="CG109" s="556"/>
      <c r="CH109" s="556"/>
      <c r="CI109" s="556"/>
      <c r="CK109" s="557">
        <f t="shared" si="41"/>
        <v>0</v>
      </c>
      <c r="CL109" s="558"/>
      <c r="CM109" s="558"/>
      <c r="CN109" s="558"/>
      <c r="CO109" s="558"/>
      <c r="CP109" s="558"/>
      <c r="CQ109" s="558"/>
      <c r="CR109" s="559">
        <f t="shared" si="28"/>
        <v>0</v>
      </c>
      <c r="CS109" s="558"/>
      <c r="CT109" s="558"/>
      <c r="CU109" s="558"/>
      <c r="CV109" s="558"/>
      <c r="CW109" s="558"/>
      <c r="CX109" s="560">
        <f t="shared" si="29"/>
        <v>0</v>
      </c>
      <c r="CY109" s="556"/>
      <c r="CZ109" s="556"/>
      <c r="DA109" s="556"/>
      <c r="DB109" s="556"/>
      <c r="DC109" s="556"/>
      <c r="DD109" s="560">
        <f t="shared" si="30"/>
        <v>0</v>
      </c>
      <c r="DE109" s="556"/>
      <c r="DF109" s="556"/>
      <c r="DG109" s="556"/>
      <c r="DH109" s="556"/>
      <c r="DI109" s="556"/>
      <c r="DJ109" s="555">
        <f t="shared" si="38"/>
        <v>0</v>
      </c>
      <c r="DK109" s="556"/>
      <c r="DL109" s="556"/>
      <c r="DM109" s="556"/>
      <c r="DN109" s="556"/>
      <c r="DO109" s="556"/>
      <c r="DP109" s="556"/>
      <c r="DT109" s="141" t="str">
        <f t="shared" si="31"/>
        <v>-</v>
      </c>
      <c r="DU109" s="558">
        <f>IF(ROWS($DU$25:DU109)&gt;$EH$9,0,ROWS($DU$25:DU109))</f>
        <v>0</v>
      </c>
      <c r="DV109" s="558"/>
      <c r="DW109" s="558"/>
      <c r="DX109" s="558"/>
      <c r="DY109" s="558"/>
      <c r="DZ109" s="557">
        <f t="shared" si="42"/>
        <v>0</v>
      </c>
      <c r="EA109" s="558"/>
      <c r="EB109" s="558"/>
      <c r="EC109" s="558"/>
      <c r="ED109" s="558"/>
      <c r="EE109" s="558"/>
      <c r="EF109" s="558"/>
      <c r="EG109" s="559">
        <f t="shared" si="32"/>
        <v>0</v>
      </c>
      <c r="EH109" s="558"/>
      <c r="EI109" s="558"/>
      <c r="EJ109" s="558"/>
      <c r="EK109" s="558"/>
      <c r="EL109" s="558"/>
      <c r="EM109" s="560">
        <f t="shared" si="33"/>
        <v>0</v>
      </c>
      <c r="EN109" s="556"/>
      <c r="EO109" s="556"/>
      <c r="EP109" s="556"/>
      <c r="EQ109" s="556"/>
      <c r="ER109" s="556"/>
      <c r="ES109" s="560">
        <f t="shared" si="34"/>
        <v>0</v>
      </c>
      <c r="ET109" s="556"/>
      <c r="EU109" s="556"/>
      <c r="EV109" s="556"/>
      <c r="EW109" s="556"/>
      <c r="EX109" s="556"/>
      <c r="EY109" s="555">
        <f t="shared" si="23"/>
        <v>0</v>
      </c>
      <c r="EZ109" s="556"/>
      <c r="FA109" s="556"/>
      <c r="FB109" s="556"/>
      <c r="FC109" s="556"/>
      <c r="FD109" s="556"/>
      <c r="FE109" s="556"/>
      <c r="FG109" s="557">
        <f t="shared" si="43"/>
        <v>0</v>
      </c>
      <c r="FH109" s="558"/>
      <c r="FI109" s="558"/>
      <c r="FJ109" s="558"/>
      <c r="FK109" s="558"/>
      <c r="FL109" s="558"/>
      <c r="FM109" s="558"/>
      <c r="FN109" s="559">
        <f t="shared" si="35"/>
        <v>0</v>
      </c>
      <c r="FO109" s="558"/>
      <c r="FP109" s="558"/>
      <c r="FQ109" s="558"/>
      <c r="FR109" s="558"/>
      <c r="FS109" s="558"/>
      <c r="FT109" s="560">
        <f t="shared" si="36"/>
        <v>0</v>
      </c>
      <c r="FU109" s="556"/>
      <c r="FV109" s="556"/>
      <c r="FW109" s="556"/>
      <c r="FX109" s="556"/>
      <c r="FY109" s="556"/>
      <c r="FZ109" s="560">
        <f t="shared" si="37"/>
        <v>0</v>
      </c>
      <c r="GA109" s="556"/>
      <c r="GB109" s="556"/>
      <c r="GC109" s="556"/>
      <c r="GD109" s="556"/>
      <c r="GE109" s="556"/>
      <c r="GF109" s="555">
        <f t="shared" si="39"/>
        <v>0</v>
      </c>
      <c r="GG109" s="556"/>
      <c r="GH109" s="556"/>
      <c r="GI109" s="556"/>
      <c r="GJ109" s="556"/>
      <c r="GK109" s="556"/>
      <c r="GL109" s="556"/>
      <c r="GV109" s="1"/>
      <c r="GW109" s="1"/>
      <c r="GX109" s="1"/>
      <c r="GY109" s="1"/>
      <c r="GZ109" s="1"/>
      <c r="HA109" s="1"/>
      <c r="HB109" s="1"/>
      <c r="HC109" s="1"/>
      <c r="HD109" s="1"/>
      <c r="HE109" s="1"/>
      <c r="HF109" s="1"/>
      <c r="HG109" s="1"/>
      <c r="HH109" s="1"/>
      <c r="HI109" s="1"/>
    </row>
    <row r="110" spans="50:217" ht="12.75">
      <c r="AX110" s="141" t="str">
        <f t="shared" si="24"/>
        <v>-</v>
      </c>
      <c r="AY110" s="558">
        <f>IF(ROWS($AY$25:AY110)&gt;$BL$9,0,ROWS($AY$25:AY110))</f>
        <v>0</v>
      </c>
      <c r="AZ110" s="558"/>
      <c r="BA110" s="558"/>
      <c r="BB110" s="558"/>
      <c r="BC110" s="558"/>
      <c r="BD110" s="557">
        <f t="shared" si="40"/>
        <v>0</v>
      </c>
      <c r="BE110" s="558"/>
      <c r="BF110" s="558"/>
      <c r="BG110" s="558"/>
      <c r="BH110" s="558"/>
      <c r="BI110" s="558"/>
      <c r="BJ110" s="558"/>
      <c r="BK110" s="559">
        <f t="shared" si="25"/>
        <v>0</v>
      </c>
      <c r="BL110" s="558"/>
      <c r="BM110" s="558"/>
      <c r="BN110" s="558"/>
      <c r="BO110" s="558"/>
      <c r="BP110" s="558"/>
      <c r="BQ110" s="560">
        <f t="shared" si="26"/>
        <v>0</v>
      </c>
      <c r="BR110" s="556"/>
      <c r="BS110" s="556"/>
      <c r="BT110" s="556"/>
      <c r="BU110" s="556"/>
      <c r="BV110" s="556"/>
      <c r="BW110" s="560">
        <f t="shared" si="27"/>
        <v>0</v>
      </c>
      <c r="BX110" s="556"/>
      <c r="BY110" s="556"/>
      <c r="BZ110" s="556"/>
      <c r="CA110" s="556"/>
      <c r="CB110" s="556"/>
      <c r="CC110" s="555">
        <f t="shared" si="22"/>
        <v>0</v>
      </c>
      <c r="CD110" s="556"/>
      <c r="CE110" s="556"/>
      <c r="CF110" s="556"/>
      <c r="CG110" s="556"/>
      <c r="CH110" s="556"/>
      <c r="CI110" s="556"/>
      <c r="CK110" s="557">
        <f t="shared" si="41"/>
        <v>0</v>
      </c>
      <c r="CL110" s="558"/>
      <c r="CM110" s="558"/>
      <c r="CN110" s="558"/>
      <c r="CO110" s="558"/>
      <c r="CP110" s="558"/>
      <c r="CQ110" s="558"/>
      <c r="CR110" s="559">
        <f t="shared" si="28"/>
        <v>0</v>
      </c>
      <c r="CS110" s="558"/>
      <c r="CT110" s="558"/>
      <c r="CU110" s="558"/>
      <c r="CV110" s="558"/>
      <c r="CW110" s="558"/>
      <c r="CX110" s="560">
        <f t="shared" si="29"/>
        <v>0</v>
      </c>
      <c r="CY110" s="556"/>
      <c r="CZ110" s="556"/>
      <c r="DA110" s="556"/>
      <c r="DB110" s="556"/>
      <c r="DC110" s="556"/>
      <c r="DD110" s="560">
        <f t="shared" si="30"/>
        <v>0</v>
      </c>
      <c r="DE110" s="556"/>
      <c r="DF110" s="556"/>
      <c r="DG110" s="556"/>
      <c r="DH110" s="556"/>
      <c r="DI110" s="556"/>
      <c r="DJ110" s="555">
        <f t="shared" si="38"/>
        <v>0</v>
      </c>
      <c r="DK110" s="556"/>
      <c r="DL110" s="556"/>
      <c r="DM110" s="556"/>
      <c r="DN110" s="556"/>
      <c r="DO110" s="556"/>
      <c r="DP110" s="556"/>
      <c r="DT110" s="141" t="str">
        <f t="shared" si="31"/>
        <v>-</v>
      </c>
      <c r="DU110" s="558">
        <f>IF(ROWS($DU$25:DU110)&gt;$EH$9,0,ROWS($DU$25:DU110))</f>
        <v>0</v>
      </c>
      <c r="DV110" s="558"/>
      <c r="DW110" s="558"/>
      <c r="DX110" s="558"/>
      <c r="DY110" s="558"/>
      <c r="DZ110" s="557">
        <f t="shared" si="42"/>
        <v>0</v>
      </c>
      <c r="EA110" s="558"/>
      <c r="EB110" s="558"/>
      <c r="EC110" s="558"/>
      <c r="ED110" s="558"/>
      <c r="EE110" s="558"/>
      <c r="EF110" s="558"/>
      <c r="EG110" s="559">
        <f t="shared" si="32"/>
        <v>0</v>
      </c>
      <c r="EH110" s="558"/>
      <c r="EI110" s="558"/>
      <c r="EJ110" s="558"/>
      <c r="EK110" s="558"/>
      <c r="EL110" s="558"/>
      <c r="EM110" s="560">
        <f t="shared" si="33"/>
        <v>0</v>
      </c>
      <c r="EN110" s="556"/>
      <c r="EO110" s="556"/>
      <c r="EP110" s="556"/>
      <c r="EQ110" s="556"/>
      <c r="ER110" s="556"/>
      <c r="ES110" s="560">
        <f t="shared" si="34"/>
        <v>0</v>
      </c>
      <c r="ET110" s="556"/>
      <c r="EU110" s="556"/>
      <c r="EV110" s="556"/>
      <c r="EW110" s="556"/>
      <c r="EX110" s="556"/>
      <c r="EY110" s="555">
        <f t="shared" si="23"/>
        <v>0</v>
      </c>
      <c r="EZ110" s="556"/>
      <c r="FA110" s="556"/>
      <c r="FB110" s="556"/>
      <c r="FC110" s="556"/>
      <c r="FD110" s="556"/>
      <c r="FE110" s="556"/>
      <c r="FG110" s="557">
        <f t="shared" si="43"/>
        <v>0</v>
      </c>
      <c r="FH110" s="558"/>
      <c r="FI110" s="558"/>
      <c r="FJ110" s="558"/>
      <c r="FK110" s="558"/>
      <c r="FL110" s="558"/>
      <c r="FM110" s="558"/>
      <c r="FN110" s="559">
        <f t="shared" si="35"/>
        <v>0</v>
      </c>
      <c r="FO110" s="558"/>
      <c r="FP110" s="558"/>
      <c r="FQ110" s="558"/>
      <c r="FR110" s="558"/>
      <c r="FS110" s="558"/>
      <c r="FT110" s="560">
        <f t="shared" si="36"/>
        <v>0</v>
      </c>
      <c r="FU110" s="556"/>
      <c r="FV110" s="556"/>
      <c r="FW110" s="556"/>
      <c r="FX110" s="556"/>
      <c r="FY110" s="556"/>
      <c r="FZ110" s="560">
        <f t="shared" si="37"/>
        <v>0</v>
      </c>
      <c r="GA110" s="556"/>
      <c r="GB110" s="556"/>
      <c r="GC110" s="556"/>
      <c r="GD110" s="556"/>
      <c r="GE110" s="556"/>
      <c r="GF110" s="555">
        <f t="shared" si="39"/>
        <v>0</v>
      </c>
      <c r="GG110" s="556"/>
      <c r="GH110" s="556"/>
      <c r="GI110" s="556"/>
      <c r="GJ110" s="556"/>
      <c r="GK110" s="556"/>
      <c r="GL110" s="556"/>
      <c r="GV110" s="1"/>
      <c r="GW110" s="1"/>
      <c r="GX110" s="1"/>
      <c r="GY110" s="1"/>
      <c r="GZ110" s="1"/>
      <c r="HA110" s="1"/>
      <c r="HB110" s="1"/>
      <c r="HC110" s="1"/>
      <c r="HD110" s="1"/>
      <c r="HE110" s="1"/>
      <c r="HF110" s="1"/>
      <c r="HG110" s="1"/>
      <c r="HH110" s="1"/>
      <c r="HI110" s="1"/>
    </row>
    <row r="111" spans="50:217" ht="12.75">
      <c r="AX111" s="141" t="str">
        <f t="shared" si="24"/>
        <v>-</v>
      </c>
      <c r="AY111" s="558">
        <f>IF(ROWS($AY$25:AY111)&gt;$BL$9,0,ROWS($AY$25:AY111))</f>
        <v>0</v>
      </c>
      <c r="AZ111" s="558"/>
      <c r="BA111" s="558"/>
      <c r="BB111" s="558"/>
      <c r="BC111" s="558"/>
      <c r="BD111" s="557">
        <f t="shared" si="40"/>
        <v>0</v>
      </c>
      <c r="BE111" s="558"/>
      <c r="BF111" s="558"/>
      <c r="BG111" s="558"/>
      <c r="BH111" s="558"/>
      <c r="BI111" s="558"/>
      <c r="BJ111" s="558"/>
      <c r="BK111" s="559">
        <f t="shared" si="25"/>
        <v>0</v>
      </c>
      <c r="BL111" s="558"/>
      <c r="BM111" s="558"/>
      <c r="BN111" s="558"/>
      <c r="BO111" s="558"/>
      <c r="BP111" s="558"/>
      <c r="BQ111" s="560">
        <f t="shared" si="26"/>
        <v>0</v>
      </c>
      <c r="BR111" s="556"/>
      <c r="BS111" s="556"/>
      <c r="BT111" s="556"/>
      <c r="BU111" s="556"/>
      <c r="BV111" s="556"/>
      <c r="BW111" s="560">
        <f t="shared" si="27"/>
        <v>0</v>
      </c>
      <c r="BX111" s="556"/>
      <c r="BY111" s="556"/>
      <c r="BZ111" s="556"/>
      <c r="CA111" s="556"/>
      <c r="CB111" s="556"/>
      <c r="CC111" s="555">
        <f t="shared" si="22"/>
        <v>0</v>
      </c>
      <c r="CD111" s="556"/>
      <c r="CE111" s="556"/>
      <c r="CF111" s="556"/>
      <c r="CG111" s="556"/>
      <c r="CH111" s="556"/>
      <c r="CI111" s="556"/>
      <c r="CK111" s="557">
        <f t="shared" si="41"/>
        <v>0</v>
      </c>
      <c r="CL111" s="558"/>
      <c r="CM111" s="558"/>
      <c r="CN111" s="558"/>
      <c r="CO111" s="558"/>
      <c r="CP111" s="558"/>
      <c r="CQ111" s="558"/>
      <c r="CR111" s="559">
        <f t="shared" si="28"/>
        <v>0</v>
      </c>
      <c r="CS111" s="558"/>
      <c r="CT111" s="558"/>
      <c r="CU111" s="558"/>
      <c r="CV111" s="558"/>
      <c r="CW111" s="558"/>
      <c r="CX111" s="560">
        <f t="shared" si="29"/>
        <v>0</v>
      </c>
      <c r="CY111" s="556"/>
      <c r="CZ111" s="556"/>
      <c r="DA111" s="556"/>
      <c r="DB111" s="556"/>
      <c r="DC111" s="556"/>
      <c r="DD111" s="560">
        <f t="shared" si="30"/>
        <v>0</v>
      </c>
      <c r="DE111" s="556"/>
      <c r="DF111" s="556"/>
      <c r="DG111" s="556"/>
      <c r="DH111" s="556"/>
      <c r="DI111" s="556"/>
      <c r="DJ111" s="555">
        <f t="shared" si="38"/>
        <v>0</v>
      </c>
      <c r="DK111" s="556"/>
      <c r="DL111" s="556"/>
      <c r="DM111" s="556"/>
      <c r="DN111" s="556"/>
      <c r="DO111" s="556"/>
      <c r="DP111" s="556"/>
      <c r="DT111" s="141" t="str">
        <f t="shared" si="31"/>
        <v>-</v>
      </c>
      <c r="DU111" s="558">
        <f>IF(ROWS($DU$25:DU111)&gt;$EH$9,0,ROWS($DU$25:DU111))</f>
        <v>0</v>
      </c>
      <c r="DV111" s="558"/>
      <c r="DW111" s="558"/>
      <c r="DX111" s="558"/>
      <c r="DY111" s="558"/>
      <c r="DZ111" s="557">
        <f t="shared" si="42"/>
        <v>0</v>
      </c>
      <c r="EA111" s="558"/>
      <c r="EB111" s="558"/>
      <c r="EC111" s="558"/>
      <c r="ED111" s="558"/>
      <c r="EE111" s="558"/>
      <c r="EF111" s="558"/>
      <c r="EG111" s="559">
        <f t="shared" si="32"/>
        <v>0</v>
      </c>
      <c r="EH111" s="558"/>
      <c r="EI111" s="558"/>
      <c r="EJ111" s="558"/>
      <c r="EK111" s="558"/>
      <c r="EL111" s="558"/>
      <c r="EM111" s="560">
        <f t="shared" si="33"/>
        <v>0</v>
      </c>
      <c r="EN111" s="556"/>
      <c r="EO111" s="556"/>
      <c r="EP111" s="556"/>
      <c r="EQ111" s="556"/>
      <c r="ER111" s="556"/>
      <c r="ES111" s="560">
        <f t="shared" si="34"/>
        <v>0</v>
      </c>
      <c r="ET111" s="556"/>
      <c r="EU111" s="556"/>
      <c r="EV111" s="556"/>
      <c r="EW111" s="556"/>
      <c r="EX111" s="556"/>
      <c r="EY111" s="555">
        <f t="shared" si="23"/>
        <v>0</v>
      </c>
      <c r="EZ111" s="556"/>
      <c r="FA111" s="556"/>
      <c r="FB111" s="556"/>
      <c r="FC111" s="556"/>
      <c r="FD111" s="556"/>
      <c r="FE111" s="556"/>
      <c r="FG111" s="557">
        <f t="shared" si="43"/>
        <v>0</v>
      </c>
      <c r="FH111" s="558"/>
      <c r="FI111" s="558"/>
      <c r="FJ111" s="558"/>
      <c r="FK111" s="558"/>
      <c r="FL111" s="558"/>
      <c r="FM111" s="558"/>
      <c r="FN111" s="559">
        <f t="shared" si="35"/>
        <v>0</v>
      </c>
      <c r="FO111" s="558"/>
      <c r="FP111" s="558"/>
      <c r="FQ111" s="558"/>
      <c r="FR111" s="558"/>
      <c r="FS111" s="558"/>
      <c r="FT111" s="560">
        <f t="shared" si="36"/>
        <v>0</v>
      </c>
      <c r="FU111" s="556"/>
      <c r="FV111" s="556"/>
      <c r="FW111" s="556"/>
      <c r="FX111" s="556"/>
      <c r="FY111" s="556"/>
      <c r="FZ111" s="560">
        <f t="shared" si="37"/>
        <v>0</v>
      </c>
      <c r="GA111" s="556"/>
      <c r="GB111" s="556"/>
      <c r="GC111" s="556"/>
      <c r="GD111" s="556"/>
      <c r="GE111" s="556"/>
      <c r="GF111" s="555">
        <f t="shared" si="39"/>
        <v>0</v>
      </c>
      <c r="GG111" s="556"/>
      <c r="GH111" s="556"/>
      <c r="GI111" s="556"/>
      <c r="GJ111" s="556"/>
      <c r="GK111" s="556"/>
      <c r="GL111" s="556"/>
      <c r="GV111" s="1"/>
      <c r="GW111" s="1"/>
      <c r="GX111" s="1"/>
      <c r="GY111" s="1"/>
      <c r="GZ111" s="1"/>
      <c r="HA111" s="1"/>
      <c r="HB111" s="1"/>
      <c r="HC111" s="1"/>
      <c r="HD111" s="1"/>
      <c r="HE111" s="1"/>
      <c r="HF111" s="1"/>
      <c r="HG111" s="1"/>
      <c r="HH111" s="1"/>
      <c r="HI111" s="1"/>
    </row>
    <row r="112" spans="50:217" ht="12.75">
      <c r="AX112" s="141" t="str">
        <f t="shared" si="24"/>
        <v>-</v>
      </c>
      <c r="AY112" s="558">
        <f>IF(ROWS($AY$25:AY112)&gt;$BL$9,0,ROWS($AY$25:AY112))</f>
        <v>0</v>
      </c>
      <c r="AZ112" s="558"/>
      <c r="BA112" s="558"/>
      <c r="BB112" s="558"/>
      <c r="BC112" s="558"/>
      <c r="BD112" s="557">
        <f t="shared" si="40"/>
        <v>0</v>
      </c>
      <c r="BE112" s="558"/>
      <c r="BF112" s="558"/>
      <c r="BG112" s="558"/>
      <c r="BH112" s="558"/>
      <c r="BI112" s="558"/>
      <c r="BJ112" s="558"/>
      <c r="BK112" s="559">
        <f t="shared" si="25"/>
        <v>0</v>
      </c>
      <c r="BL112" s="558"/>
      <c r="BM112" s="558"/>
      <c r="BN112" s="558"/>
      <c r="BO112" s="558"/>
      <c r="BP112" s="558"/>
      <c r="BQ112" s="560">
        <f t="shared" si="26"/>
        <v>0</v>
      </c>
      <c r="BR112" s="556"/>
      <c r="BS112" s="556"/>
      <c r="BT112" s="556"/>
      <c r="BU112" s="556"/>
      <c r="BV112" s="556"/>
      <c r="BW112" s="560">
        <f t="shared" si="27"/>
        <v>0</v>
      </c>
      <c r="BX112" s="556"/>
      <c r="BY112" s="556"/>
      <c r="BZ112" s="556"/>
      <c r="CA112" s="556"/>
      <c r="CB112" s="556"/>
      <c r="CC112" s="555">
        <f t="shared" si="22"/>
        <v>0</v>
      </c>
      <c r="CD112" s="556"/>
      <c r="CE112" s="556"/>
      <c r="CF112" s="556"/>
      <c r="CG112" s="556"/>
      <c r="CH112" s="556"/>
      <c r="CI112" s="556"/>
      <c r="CK112" s="557">
        <f t="shared" si="41"/>
        <v>0</v>
      </c>
      <c r="CL112" s="558"/>
      <c r="CM112" s="558"/>
      <c r="CN112" s="558"/>
      <c r="CO112" s="558"/>
      <c r="CP112" s="558"/>
      <c r="CQ112" s="558"/>
      <c r="CR112" s="559">
        <f t="shared" si="28"/>
        <v>0</v>
      </c>
      <c r="CS112" s="558"/>
      <c r="CT112" s="558"/>
      <c r="CU112" s="558"/>
      <c r="CV112" s="558"/>
      <c r="CW112" s="558"/>
      <c r="CX112" s="560">
        <f t="shared" si="29"/>
        <v>0</v>
      </c>
      <c r="CY112" s="556"/>
      <c r="CZ112" s="556"/>
      <c r="DA112" s="556"/>
      <c r="DB112" s="556"/>
      <c r="DC112" s="556"/>
      <c r="DD112" s="560">
        <f t="shared" si="30"/>
        <v>0</v>
      </c>
      <c r="DE112" s="556"/>
      <c r="DF112" s="556"/>
      <c r="DG112" s="556"/>
      <c r="DH112" s="556"/>
      <c r="DI112" s="556"/>
      <c r="DJ112" s="555">
        <f t="shared" si="38"/>
        <v>0</v>
      </c>
      <c r="DK112" s="556"/>
      <c r="DL112" s="556"/>
      <c r="DM112" s="556"/>
      <c r="DN112" s="556"/>
      <c r="DO112" s="556"/>
      <c r="DP112" s="556"/>
      <c r="DT112" s="141" t="str">
        <f t="shared" si="31"/>
        <v>-</v>
      </c>
      <c r="DU112" s="558">
        <f>IF(ROWS($DU$25:DU112)&gt;$EH$9,0,ROWS($DU$25:DU112))</f>
        <v>0</v>
      </c>
      <c r="DV112" s="558"/>
      <c r="DW112" s="558"/>
      <c r="DX112" s="558"/>
      <c r="DY112" s="558"/>
      <c r="DZ112" s="557">
        <f t="shared" si="42"/>
        <v>0</v>
      </c>
      <c r="EA112" s="558"/>
      <c r="EB112" s="558"/>
      <c r="EC112" s="558"/>
      <c r="ED112" s="558"/>
      <c r="EE112" s="558"/>
      <c r="EF112" s="558"/>
      <c r="EG112" s="559">
        <f t="shared" si="32"/>
        <v>0</v>
      </c>
      <c r="EH112" s="558"/>
      <c r="EI112" s="558"/>
      <c r="EJ112" s="558"/>
      <c r="EK112" s="558"/>
      <c r="EL112" s="558"/>
      <c r="EM112" s="560">
        <f t="shared" si="33"/>
        <v>0</v>
      </c>
      <c r="EN112" s="556"/>
      <c r="EO112" s="556"/>
      <c r="EP112" s="556"/>
      <c r="EQ112" s="556"/>
      <c r="ER112" s="556"/>
      <c r="ES112" s="560">
        <f t="shared" si="34"/>
        <v>0</v>
      </c>
      <c r="ET112" s="556"/>
      <c r="EU112" s="556"/>
      <c r="EV112" s="556"/>
      <c r="EW112" s="556"/>
      <c r="EX112" s="556"/>
      <c r="EY112" s="555">
        <f t="shared" si="23"/>
        <v>0</v>
      </c>
      <c r="EZ112" s="556"/>
      <c r="FA112" s="556"/>
      <c r="FB112" s="556"/>
      <c r="FC112" s="556"/>
      <c r="FD112" s="556"/>
      <c r="FE112" s="556"/>
      <c r="FG112" s="557">
        <f t="shared" si="43"/>
        <v>0</v>
      </c>
      <c r="FH112" s="558"/>
      <c r="FI112" s="558"/>
      <c r="FJ112" s="558"/>
      <c r="FK112" s="558"/>
      <c r="FL112" s="558"/>
      <c r="FM112" s="558"/>
      <c r="FN112" s="559">
        <f t="shared" si="35"/>
        <v>0</v>
      </c>
      <c r="FO112" s="558"/>
      <c r="FP112" s="558"/>
      <c r="FQ112" s="558"/>
      <c r="FR112" s="558"/>
      <c r="FS112" s="558"/>
      <c r="FT112" s="560">
        <f t="shared" si="36"/>
        <v>0</v>
      </c>
      <c r="FU112" s="556"/>
      <c r="FV112" s="556"/>
      <c r="FW112" s="556"/>
      <c r="FX112" s="556"/>
      <c r="FY112" s="556"/>
      <c r="FZ112" s="560">
        <f t="shared" si="37"/>
        <v>0</v>
      </c>
      <c r="GA112" s="556"/>
      <c r="GB112" s="556"/>
      <c r="GC112" s="556"/>
      <c r="GD112" s="556"/>
      <c r="GE112" s="556"/>
      <c r="GF112" s="555">
        <f t="shared" si="39"/>
        <v>0</v>
      </c>
      <c r="GG112" s="556"/>
      <c r="GH112" s="556"/>
      <c r="GI112" s="556"/>
      <c r="GJ112" s="556"/>
      <c r="GK112" s="556"/>
      <c r="GL112" s="556"/>
      <c r="GV112" s="1"/>
      <c r="GW112" s="1"/>
      <c r="GX112" s="1"/>
      <c r="GY112" s="1"/>
      <c r="GZ112" s="1"/>
      <c r="HA112" s="1"/>
      <c r="HB112" s="1"/>
      <c r="HC112" s="1"/>
      <c r="HD112" s="1"/>
      <c r="HE112" s="1"/>
      <c r="HF112" s="1"/>
      <c r="HG112" s="1"/>
      <c r="HH112" s="1"/>
      <c r="HI112" s="1"/>
    </row>
    <row r="113" spans="50:217" ht="12.75">
      <c r="AX113" s="141" t="str">
        <f t="shared" si="24"/>
        <v>-</v>
      </c>
      <c r="AY113" s="558">
        <f>IF(ROWS($AY$25:AY113)&gt;$BL$9,0,ROWS($AY$25:AY113))</f>
        <v>0</v>
      </c>
      <c r="AZ113" s="558"/>
      <c r="BA113" s="558"/>
      <c r="BB113" s="558"/>
      <c r="BC113" s="558"/>
      <c r="BD113" s="557">
        <f t="shared" si="40"/>
        <v>0</v>
      </c>
      <c r="BE113" s="558"/>
      <c r="BF113" s="558"/>
      <c r="BG113" s="558"/>
      <c r="BH113" s="558"/>
      <c r="BI113" s="558"/>
      <c r="BJ113" s="558"/>
      <c r="BK113" s="559">
        <f t="shared" si="25"/>
        <v>0</v>
      </c>
      <c r="BL113" s="558"/>
      <c r="BM113" s="558"/>
      <c r="BN113" s="558"/>
      <c r="BO113" s="558"/>
      <c r="BP113" s="558"/>
      <c r="BQ113" s="560">
        <f t="shared" si="26"/>
        <v>0</v>
      </c>
      <c r="BR113" s="556"/>
      <c r="BS113" s="556"/>
      <c r="BT113" s="556"/>
      <c r="BU113" s="556"/>
      <c r="BV113" s="556"/>
      <c r="BW113" s="560">
        <f t="shared" si="27"/>
        <v>0</v>
      </c>
      <c r="BX113" s="556"/>
      <c r="BY113" s="556"/>
      <c r="BZ113" s="556"/>
      <c r="CA113" s="556"/>
      <c r="CB113" s="556"/>
      <c r="CC113" s="555">
        <f t="shared" si="22"/>
        <v>0</v>
      </c>
      <c r="CD113" s="556"/>
      <c r="CE113" s="556"/>
      <c r="CF113" s="556"/>
      <c r="CG113" s="556"/>
      <c r="CH113" s="556"/>
      <c r="CI113" s="556"/>
      <c r="CK113" s="557">
        <f t="shared" si="41"/>
        <v>0</v>
      </c>
      <c r="CL113" s="558"/>
      <c r="CM113" s="558"/>
      <c r="CN113" s="558"/>
      <c r="CO113" s="558"/>
      <c r="CP113" s="558"/>
      <c r="CQ113" s="558"/>
      <c r="CR113" s="559">
        <f t="shared" si="28"/>
        <v>0</v>
      </c>
      <c r="CS113" s="558"/>
      <c r="CT113" s="558"/>
      <c r="CU113" s="558"/>
      <c r="CV113" s="558"/>
      <c r="CW113" s="558"/>
      <c r="CX113" s="560">
        <f t="shared" si="29"/>
        <v>0</v>
      </c>
      <c r="CY113" s="556"/>
      <c r="CZ113" s="556"/>
      <c r="DA113" s="556"/>
      <c r="DB113" s="556"/>
      <c r="DC113" s="556"/>
      <c r="DD113" s="560">
        <f t="shared" si="30"/>
        <v>0</v>
      </c>
      <c r="DE113" s="556"/>
      <c r="DF113" s="556"/>
      <c r="DG113" s="556"/>
      <c r="DH113" s="556"/>
      <c r="DI113" s="556"/>
      <c r="DJ113" s="555">
        <f t="shared" si="38"/>
        <v>0</v>
      </c>
      <c r="DK113" s="556"/>
      <c r="DL113" s="556"/>
      <c r="DM113" s="556"/>
      <c r="DN113" s="556"/>
      <c r="DO113" s="556"/>
      <c r="DP113" s="556"/>
      <c r="DT113" s="141" t="str">
        <f t="shared" si="31"/>
        <v>-</v>
      </c>
      <c r="DU113" s="558">
        <f>IF(ROWS($DU$25:DU113)&gt;$EH$9,0,ROWS($DU$25:DU113))</f>
        <v>0</v>
      </c>
      <c r="DV113" s="558"/>
      <c r="DW113" s="558"/>
      <c r="DX113" s="558"/>
      <c r="DY113" s="558"/>
      <c r="DZ113" s="557">
        <f t="shared" si="42"/>
        <v>0</v>
      </c>
      <c r="EA113" s="558"/>
      <c r="EB113" s="558"/>
      <c r="EC113" s="558"/>
      <c r="ED113" s="558"/>
      <c r="EE113" s="558"/>
      <c r="EF113" s="558"/>
      <c r="EG113" s="559">
        <f t="shared" si="32"/>
        <v>0</v>
      </c>
      <c r="EH113" s="558"/>
      <c r="EI113" s="558"/>
      <c r="EJ113" s="558"/>
      <c r="EK113" s="558"/>
      <c r="EL113" s="558"/>
      <c r="EM113" s="560">
        <f t="shared" si="33"/>
        <v>0</v>
      </c>
      <c r="EN113" s="556"/>
      <c r="EO113" s="556"/>
      <c r="EP113" s="556"/>
      <c r="EQ113" s="556"/>
      <c r="ER113" s="556"/>
      <c r="ES113" s="560">
        <f t="shared" si="34"/>
        <v>0</v>
      </c>
      <c r="ET113" s="556"/>
      <c r="EU113" s="556"/>
      <c r="EV113" s="556"/>
      <c r="EW113" s="556"/>
      <c r="EX113" s="556"/>
      <c r="EY113" s="555">
        <f t="shared" si="23"/>
        <v>0</v>
      </c>
      <c r="EZ113" s="556"/>
      <c r="FA113" s="556"/>
      <c r="FB113" s="556"/>
      <c r="FC113" s="556"/>
      <c r="FD113" s="556"/>
      <c r="FE113" s="556"/>
      <c r="FG113" s="557">
        <f t="shared" si="43"/>
        <v>0</v>
      </c>
      <c r="FH113" s="558"/>
      <c r="FI113" s="558"/>
      <c r="FJ113" s="558"/>
      <c r="FK113" s="558"/>
      <c r="FL113" s="558"/>
      <c r="FM113" s="558"/>
      <c r="FN113" s="559">
        <f t="shared" si="35"/>
        <v>0</v>
      </c>
      <c r="FO113" s="558"/>
      <c r="FP113" s="558"/>
      <c r="FQ113" s="558"/>
      <c r="FR113" s="558"/>
      <c r="FS113" s="558"/>
      <c r="FT113" s="560">
        <f t="shared" si="36"/>
        <v>0</v>
      </c>
      <c r="FU113" s="556"/>
      <c r="FV113" s="556"/>
      <c r="FW113" s="556"/>
      <c r="FX113" s="556"/>
      <c r="FY113" s="556"/>
      <c r="FZ113" s="560">
        <f t="shared" si="37"/>
        <v>0</v>
      </c>
      <c r="GA113" s="556"/>
      <c r="GB113" s="556"/>
      <c r="GC113" s="556"/>
      <c r="GD113" s="556"/>
      <c r="GE113" s="556"/>
      <c r="GF113" s="555">
        <f t="shared" si="39"/>
        <v>0</v>
      </c>
      <c r="GG113" s="556"/>
      <c r="GH113" s="556"/>
      <c r="GI113" s="556"/>
      <c r="GJ113" s="556"/>
      <c r="GK113" s="556"/>
      <c r="GL113" s="556"/>
      <c r="GV113" s="1"/>
      <c r="GW113" s="1"/>
      <c r="GX113" s="1"/>
      <c r="GY113" s="1"/>
      <c r="GZ113" s="1"/>
      <c r="HA113" s="1"/>
      <c r="HB113" s="1"/>
      <c r="HC113" s="1"/>
      <c r="HD113" s="1"/>
      <c r="HE113" s="1"/>
      <c r="HF113" s="1"/>
      <c r="HG113" s="1"/>
      <c r="HH113" s="1"/>
      <c r="HI113" s="1"/>
    </row>
    <row r="114" spans="50:217" ht="12.75">
      <c r="AX114" s="141" t="str">
        <f t="shared" si="24"/>
        <v>-</v>
      </c>
      <c r="AY114" s="558">
        <f>IF(ROWS($AY$25:AY114)&gt;$BL$9,0,ROWS($AY$25:AY114))</f>
        <v>0</v>
      </c>
      <c r="AZ114" s="558"/>
      <c r="BA114" s="558"/>
      <c r="BB114" s="558"/>
      <c r="BC114" s="558"/>
      <c r="BD114" s="557">
        <f t="shared" si="40"/>
        <v>0</v>
      </c>
      <c r="BE114" s="558"/>
      <c r="BF114" s="558"/>
      <c r="BG114" s="558"/>
      <c r="BH114" s="558"/>
      <c r="BI114" s="558"/>
      <c r="BJ114" s="558"/>
      <c r="BK114" s="559">
        <f t="shared" si="25"/>
        <v>0</v>
      </c>
      <c r="BL114" s="558"/>
      <c r="BM114" s="558"/>
      <c r="BN114" s="558"/>
      <c r="BO114" s="558"/>
      <c r="BP114" s="558"/>
      <c r="BQ114" s="560">
        <f t="shared" si="26"/>
        <v>0</v>
      </c>
      <c r="BR114" s="556"/>
      <c r="BS114" s="556"/>
      <c r="BT114" s="556"/>
      <c r="BU114" s="556"/>
      <c r="BV114" s="556"/>
      <c r="BW114" s="560">
        <f t="shared" si="27"/>
        <v>0</v>
      </c>
      <c r="BX114" s="556"/>
      <c r="BY114" s="556"/>
      <c r="BZ114" s="556"/>
      <c r="CA114" s="556"/>
      <c r="CB114" s="556"/>
      <c r="CC114" s="555">
        <f t="shared" si="22"/>
        <v>0</v>
      </c>
      <c r="CD114" s="556"/>
      <c r="CE114" s="556"/>
      <c r="CF114" s="556"/>
      <c r="CG114" s="556"/>
      <c r="CH114" s="556"/>
      <c r="CI114" s="556"/>
      <c r="CK114" s="557">
        <f t="shared" si="41"/>
        <v>0</v>
      </c>
      <c r="CL114" s="558"/>
      <c r="CM114" s="558"/>
      <c r="CN114" s="558"/>
      <c r="CO114" s="558"/>
      <c r="CP114" s="558"/>
      <c r="CQ114" s="558"/>
      <c r="CR114" s="559">
        <f t="shared" si="28"/>
        <v>0</v>
      </c>
      <c r="CS114" s="558"/>
      <c r="CT114" s="558"/>
      <c r="CU114" s="558"/>
      <c r="CV114" s="558"/>
      <c r="CW114" s="558"/>
      <c r="CX114" s="560">
        <f t="shared" si="29"/>
        <v>0</v>
      </c>
      <c r="CY114" s="556"/>
      <c r="CZ114" s="556"/>
      <c r="DA114" s="556"/>
      <c r="DB114" s="556"/>
      <c r="DC114" s="556"/>
      <c r="DD114" s="560">
        <f t="shared" si="30"/>
        <v>0</v>
      </c>
      <c r="DE114" s="556"/>
      <c r="DF114" s="556"/>
      <c r="DG114" s="556"/>
      <c r="DH114" s="556"/>
      <c r="DI114" s="556"/>
      <c r="DJ114" s="555">
        <f t="shared" si="38"/>
        <v>0</v>
      </c>
      <c r="DK114" s="556"/>
      <c r="DL114" s="556"/>
      <c r="DM114" s="556"/>
      <c r="DN114" s="556"/>
      <c r="DO114" s="556"/>
      <c r="DP114" s="556"/>
      <c r="DT114" s="141" t="str">
        <f t="shared" si="31"/>
        <v>-</v>
      </c>
      <c r="DU114" s="558">
        <f>IF(ROWS($DU$25:DU114)&gt;$EH$9,0,ROWS($DU$25:DU114))</f>
        <v>0</v>
      </c>
      <c r="DV114" s="558"/>
      <c r="DW114" s="558"/>
      <c r="DX114" s="558"/>
      <c r="DY114" s="558"/>
      <c r="DZ114" s="557">
        <f t="shared" si="42"/>
        <v>0</v>
      </c>
      <c r="EA114" s="558"/>
      <c r="EB114" s="558"/>
      <c r="EC114" s="558"/>
      <c r="ED114" s="558"/>
      <c r="EE114" s="558"/>
      <c r="EF114" s="558"/>
      <c r="EG114" s="559">
        <f t="shared" si="32"/>
        <v>0</v>
      </c>
      <c r="EH114" s="558"/>
      <c r="EI114" s="558"/>
      <c r="EJ114" s="558"/>
      <c r="EK114" s="558"/>
      <c r="EL114" s="558"/>
      <c r="EM114" s="560">
        <f t="shared" si="33"/>
        <v>0</v>
      </c>
      <c r="EN114" s="556"/>
      <c r="EO114" s="556"/>
      <c r="EP114" s="556"/>
      <c r="EQ114" s="556"/>
      <c r="ER114" s="556"/>
      <c r="ES114" s="560">
        <f t="shared" si="34"/>
        <v>0</v>
      </c>
      <c r="ET114" s="556"/>
      <c r="EU114" s="556"/>
      <c r="EV114" s="556"/>
      <c r="EW114" s="556"/>
      <c r="EX114" s="556"/>
      <c r="EY114" s="555">
        <f t="shared" si="23"/>
        <v>0</v>
      </c>
      <c r="EZ114" s="556"/>
      <c r="FA114" s="556"/>
      <c r="FB114" s="556"/>
      <c r="FC114" s="556"/>
      <c r="FD114" s="556"/>
      <c r="FE114" s="556"/>
      <c r="FG114" s="557">
        <f t="shared" si="43"/>
        <v>0</v>
      </c>
      <c r="FH114" s="558"/>
      <c r="FI114" s="558"/>
      <c r="FJ114" s="558"/>
      <c r="FK114" s="558"/>
      <c r="FL114" s="558"/>
      <c r="FM114" s="558"/>
      <c r="FN114" s="559">
        <f t="shared" si="35"/>
        <v>0</v>
      </c>
      <c r="FO114" s="558"/>
      <c r="FP114" s="558"/>
      <c r="FQ114" s="558"/>
      <c r="FR114" s="558"/>
      <c r="FS114" s="558"/>
      <c r="FT114" s="560">
        <f t="shared" si="36"/>
        <v>0</v>
      </c>
      <c r="FU114" s="556"/>
      <c r="FV114" s="556"/>
      <c r="FW114" s="556"/>
      <c r="FX114" s="556"/>
      <c r="FY114" s="556"/>
      <c r="FZ114" s="560">
        <f t="shared" si="37"/>
        <v>0</v>
      </c>
      <c r="GA114" s="556"/>
      <c r="GB114" s="556"/>
      <c r="GC114" s="556"/>
      <c r="GD114" s="556"/>
      <c r="GE114" s="556"/>
      <c r="GF114" s="555">
        <f t="shared" si="39"/>
        <v>0</v>
      </c>
      <c r="GG114" s="556"/>
      <c r="GH114" s="556"/>
      <c r="GI114" s="556"/>
      <c r="GJ114" s="556"/>
      <c r="GK114" s="556"/>
      <c r="GL114" s="556"/>
      <c r="GV114" s="1"/>
      <c r="GW114" s="1"/>
      <c r="GX114" s="1"/>
      <c r="GY114" s="1"/>
      <c r="GZ114" s="1"/>
      <c r="HA114" s="1"/>
      <c r="HB114" s="1"/>
      <c r="HC114" s="1"/>
      <c r="HD114" s="1"/>
      <c r="HE114" s="1"/>
      <c r="HF114" s="1"/>
      <c r="HG114" s="1"/>
      <c r="HH114" s="1"/>
      <c r="HI114" s="1"/>
    </row>
    <row r="115" spans="50:217" ht="12.75">
      <c r="AX115" s="141" t="str">
        <f t="shared" si="24"/>
        <v>-</v>
      </c>
      <c r="AY115" s="558">
        <f>IF(ROWS($AY$25:AY115)&gt;$BL$9,0,ROWS($AY$25:AY115))</f>
        <v>0</v>
      </c>
      <c r="AZ115" s="558"/>
      <c r="BA115" s="558"/>
      <c r="BB115" s="558"/>
      <c r="BC115" s="558"/>
      <c r="BD115" s="557">
        <f t="shared" si="40"/>
        <v>0</v>
      </c>
      <c r="BE115" s="558"/>
      <c r="BF115" s="558"/>
      <c r="BG115" s="558"/>
      <c r="BH115" s="558"/>
      <c r="BI115" s="558"/>
      <c r="BJ115" s="558"/>
      <c r="BK115" s="559">
        <f t="shared" si="25"/>
        <v>0</v>
      </c>
      <c r="BL115" s="558"/>
      <c r="BM115" s="558"/>
      <c r="BN115" s="558"/>
      <c r="BO115" s="558"/>
      <c r="BP115" s="558"/>
      <c r="BQ115" s="560">
        <f t="shared" si="26"/>
        <v>0</v>
      </c>
      <c r="BR115" s="556"/>
      <c r="BS115" s="556"/>
      <c r="BT115" s="556"/>
      <c r="BU115" s="556"/>
      <c r="BV115" s="556"/>
      <c r="BW115" s="560">
        <f t="shared" si="27"/>
        <v>0</v>
      </c>
      <c r="BX115" s="556"/>
      <c r="BY115" s="556"/>
      <c r="BZ115" s="556"/>
      <c r="CA115" s="556"/>
      <c r="CB115" s="556"/>
      <c r="CC115" s="555">
        <f t="shared" si="22"/>
        <v>0</v>
      </c>
      <c r="CD115" s="556"/>
      <c r="CE115" s="556"/>
      <c r="CF115" s="556"/>
      <c r="CG115" s="556"/>
      <c r="CH115" s="556"/>
      <c r="CI115" s="556"/>
      <c r="CK115" s="557">
        <f t="shared" si="41"/>
        <v>0</v>
      </c>
      <c r="CL115" s="558"/>
      <c r="CM115" s="558"/>
      <c r="CN115" s="558"/>
      <c r="CO115" s="558"/>
      <c r="CP115" s="558"/>
      <c r="CQ115" s="558"/>
      <c r="CR115" s="559">
        <f t="shared" si="28"/>
        <v>0</v>
      </c>
      <c r="CS115" s="558"/>
      <c r="CT115" s="558"/>
      <c r="CU115" s="558"/>
      <c r="CV115" s="558"/>
      <c r="CW115" s="558"/>
      <c r="CX115" s="560">
        <f t="shared" si="29"/>
        <v>0</v>
      </c>
      <c r="CY115" s="556"/>
      <c r="CZ115" s="556"/>
      <c r="DA115" s="556"/>
      <c r="DB115" s="556"/>
      <c r="DC115" s="556"/>
      <c r="DD115" s="560">
        <f t="shared" si="30"/>
        <v>0</v>
      </c>
      <c r="DE115" s="556"/>
      <c r="DF115" s="556"/>
      <c r="DG115" s="556"/>
      <c r="DH115" s="556"/>
      <c r="DI115" s="556"/>
      <c r="DJ115" s="555">
        <f t="shared" si="38"/>
        <v>0</v>
      </c>
      <c r="DK115" s="556"/>
      <c r="DL115" s="556"/>
      <c r="DM115" s="556"/>
      <c r="DN115" s="556"/>
      <c r="DO115" s="556"/>
      <c r="DP115" s="556"/>
      <c r="DT115" s="141" t="str">
        <f t="shared" si="31"/>
        <v>-</v>
      </c>
      <c r="DU115" s="558">
        <f>IF(ROWS($DU$25:DU115)&gt;$EH$9,0,ROWS($DU$25:DU115))</f>
        <v>0</v>
      </c>
      <c r="DV115" s="558"/>
      <c r="DW115" s="558"/>
      <c r="DX115" s="558"/>
      <c r="DY115" s="558"/>
      <c r="DZ115" s="557">
        <f t="shared" si="42"/>
        <v>0</v>
      </c>
      <c r="EA115" s="558"/>
      <c r="EB115" s="558"/>
      <c r="EC115" s="558"/>
      <c r="ED115" s="558"/>
      <c r="EE115" s="558"/>
      <c r="EF115" s="558"/>
      <c r="EG115" s="559">
        <f t="shared" si="32"/>
        <v>0</v>
      </c>
      <c r="EH115" s="558"/>
      <c r="EI115" s="558"/>
      <c r="EJ115" s="558"/>
      <c r="EK115" s="558"/>
      <c r="EL115" s="558"/>
      <c r="EM115" s="560">
        <f t="shared" si="33"/>
        <v>0</v>
      </c>
      <c r="EN115" s="556"/>
      <c r="EO115" s="556"/>
      <c r="EP115" s="556"/>
      <c r="EQ115" s="556"/>
      <c r="ER115" s="556"/>
      <c r="ES115" s="560">
        <f t="shared" si="34"/>
        <v>0</v>
      </c>
      <c r="ET115" s="556"/>
      <c r="EU115" s="556"/>
      <c r="EV115" s="556"/>
      <c r="EW115" s="556"/>
      <c r="EX115" s="556"/>
      <c r="EY115" s="555">
        <f t="shared" si="23"/>
        <v>0</v>
      </c>
      <c r="EZ115" s="556"/>
      <c r="FA115" s="556"/>
      <c r="FB115" s="556"/>
      <c r="FC115" s="556"/>
      <c r="FD115" s="556"/>
      <c r="FE115" s="556"/>
      <c r="FG115" s="557">
        <f t="shared" si="43"/>
        <v>0</v>
      </c>
      <c r="FH115" s="558"/>
      <c r="FI115" s="558"/>
      <c r="FJ115" s="558"/>
      <c r="FK115" s="558"/>
      <c r="FL115" s="558"/>
      <c r="FM115" s="558"/>
      <c r="FN115" s="559">
        <f t="shared" si="35"/>
        <v>0</v>
      </c>
      <c r="FO115" s="558"/>
      <c r="FP115" s="558"/>
      <c r="FQ115" s="558"/>
      <c r="FR115" s="558"/>
      <c r="FS115" s="558"/>
      <c r="FT115" s="560">
        <f t="shared" si="36"/>
        <v>0</v>
      </c>
      <c r="FU115" s="556"/>
      <c r="FV115" s="556"/>
      <c r="FW115" s="556"/>
      <c r="FX115" s="556"/>
      <c r="FY115" s="556"/>
      <c r="FZ115" s="560">
        <f t="shared" si="37"/>
        <v>0</v>
      </c>
      <c r="GA115" s="556"/>
      <c r="GB115" s="556"/>
      <c r="GC115" s="556"/>
      <c r="GD115" s="556"/>
      <c r="GE115" s="556"/>
      <c r="GF115" s="555">
        <f t="shared" si="39"/>
        <v>0</v>
      </c>
      <c r="GG115" s="556"/>
      <c r="GH115" s="556"/>
      <c r="GI115" s="556"/>
      <c r="GJ115" s="556"/>
      <c r="GK115" s="556"/>
      <c r="GL115" s="556"/>
      <c r="GV115" s="1"/>
      <c r="GW115" s="1"/>
      <c r="GX115" s="1"/>
      <c r="GY115" s="1"/>
      <c r="GZ115" s="1"/>
      <c r="HA115" s="1"/>
      <c r="HB115" s="1"/>
      <c r="HC115" s="1"/>
      <c r="HD115" s="1"/>
      <c r="HE115" s="1"/>
      <c r="HF115" s="1"/>
      <c r="HG115" s="1"/>
      <c r="HH115" s="1"/>
      <c r="HI115" s="1"/>
    </row>
    <row r="116" spans="50:217" ht="12.75">
      <c r="AX116" s="141" t="str">
        <f t="shared" si="24"/>
        <v>-</v>
      </c>
      <c r="AY116" s="558">
        <f>IF(ROWS($AY$25:AY116)&gt;$BL$9,0,ROWS($AY$25:AY116))</f>
        <v>0</v>
      </c>
      <c r="AZ116" s="558"/>
      <c r="BA116" s="558"/>
      <c r="BB116" s="558"/>
      <c r="BC116" s="558"/>
      <c r="BD116" s="557">
        <f t="shared" si="40"/>
        <v>0</v>
      </c>
      <c r="BE116" s="558"/>
      <c r="BF116" s="558"/>
      <c r="BG116" s="558"/>
      <c r="BH116" s="558"/>
      <c r="BI116" s="558"/>
      <c r="BJ116" s="558"/>
      <c r="BK116" s="559">
        <f t="shared" si="25"/>
        <v>0</v>
      </c>
      <c r="BL116" s="558"/>
      <c r="BM116" s="558"/>
      <c r="BN116" s="558"/>
      <c r="BO116" s="558"/>
      <c r="BP116" s="558"/>
      <c r="BQ116" s="560">
        <f t="shared" si="26"/>
        <v>0</v>
      </c>
      <c r="BR116" s="556"/>
      <c r="BS116" s="556"/>
      <c r="BT116" s="556"/>
      <c r="BU116" s="556"/>
      <c r="BV116" s="556"/>
      <c r="BW116" s="560">
        <f t="shared" si="27"/>
        <v>0</v>
      </c>
      <c r="BX116" s="556"/>
      <c r="BY116" s="556"/>
      <c r="BZ116" s="556"/>
      <c r="CA116" s="556"/>
      <c r="CB116" s="556"/>
      <c r="CC116" s="555">
        <f t="shared" si="22"/>
        <v>0</v>
      </c>
      <c r="CD116" s="556"/>
      <c r="CE116" s="556"/>
      <c r="CF116" s="556"/>
      <c r="CG116" s="556"/>
      <c r="CH116" s="556"/>
      <c r="CI116" s="556"/>
      <c r="CK116" s="557">
        <f t="shared" si="41"/>
        <v>0</v>
      </c>
      <c r="CL116" s="558"/>
      <c r="CM116" s="558"/>
      <c r="CN116" s="558"/>
      <c r="CO116" s="558"/>
      <c r="CP116" s="558"/>
      <c r="CQ116" s="558"/>
      <c r="CR116" s="559">
        <f t="shared" si="28"/>
        <v>0</v>
      </c>
      <c r="CS116" s="558"/>
      <c r="CT116" s="558"/>
      <c r="CU116" s="558"/>
      <c r="CV116" s="558"/>
      <c r="CW116" s="558"/>
      <c r="CX116" s="560">
        <f t="shared" si="29"/>
        <v>0</v>
      </c>
      <c r="CY116" s="556"/>
      <c r="CZ116" s="556"/>
      <c r="DA116" s="556"/>
      <c r="DB116" s="556"/>
      <c r="DC116" s="556"/>
      <c r="DD116" s="560">
        <f t="shared" si="30"/>
        <v>0</v>
      </c>
      <c r="DE116" s="556"/>
      <c r="DF116" s="556"/>
      <c r="DG116" s="556"/>
      <c r="DH116" s="556"/>
      <c r="DI116" s="556"/>
      <c r="DJ116" s="555">
        <f t="shared" si="38"/>
        <v>0</v>
      </c>
      <c r="DK116" s="556"/>
      <c r="DL116" s="556"/>
      <c r="DM116" s="556"/>
      <c r="DN116" s="556"/>
      <c r="DO116" s="556"/>
      <c r="DP116" s="556"/>
      <c r="DT116" s="141" t="str">
        <f t="shared" si="31"/>
        <v>-</v>
      </c>
      <c r="DU116" s="558">
        <f>IF(ROWS($DU$25:DU116)&gt;$EH$9,0,ROWS($DU$25:DU116))</f>
        <v>0</v>
      </c>
      <c r="DV116" s="558"/>
      <c r="DW116" s="558"/>
      <c r="DX116" s="558"/>
      <c r="DY116" s="558"/>
      <c r="DZ116" s="557">
        <f t="shared" si="42"/>
        <v>0</v>
      </c>
      <c r="EA116" s="558"/>
      <c r="EB116" s="558"/>
      <c r="EC116" s="558"/>
      <c r="ED116" s="558"/>
      <c r="EE116" s="558"/>
      <c r="EF116" s="558"/>
      <c r="EG116" s="559">
        <f t="shared" si="32"/>
        <v>0</v>
      </c>
      <c r="EH116" s="558"/>
      <c r="EI116" s="558"/>
      <c r="EJ116" s="558"/>
      <c r="EK116" s="558"/>
      <c r="EL116" s="558"/>
      <c r="EM116" s="560">
        <f t="shared" si="33"/>
        <v>0</v>
      </c>
      <c r="EN116" s="556"/>
      <c r="EO116" s="556"/>
      <c r="EP116" s="556"/>
      <c r="EQ116" s="556"/>
      <c r="ER116" s="556"/>
      <c r="ES116" s="560">
        <f t="shared" si="34"/>
        <v>0</v>
      </c>
      <c r="ET116" s="556"/>
      <c r="EU116" s="556"/>
      <c r="EV116" s="556"/>
      <c r="EW116" s="556"/>
      <c r="EX116" s="556"/>
      <c r="EY116" s="555">
        <f t="shared" si="23"/>
        <v>0</v>
      </c>
      <c r="EZ116" s="556"/>
      <c r="FA116" s="556"/>
      <c r="FB116" s="556"/>
      <c r="FC116" s="556"/>
      <c r="FD116" s="556"/>
      <c r="FE116" s="556"/>
      <c r="FG116" s="557">
        <f t="shared" si="43"/>
        <v>0</v>
      </c>
      <c r="FH116" s="558"/>
      <c r="FI116" s="558"/>
      <c r="FJ116" s="558"/>
      <c r="FK116" s="558"/>
      <c r="FL116" s="558"/>
      <c r="FM116" s="558"/>
      <c r="FN116" s="559">
        <f t="shared" si="35"/>
        <v>0</v>
      </c>
      <c r="FO116" s="558"/>
      <c r="FP116" s="558"/>
      <c r="FQ116" s="558"/>
      <c r="FR116" s="558"/>
      <c r="FS116" s="558"/>
      <c r="FT116" s="560">
        <f t="shared" si="36"/>
        <v>0</v>
      </c>
      <c r="FU116" s="556"/>
      <c r="FV116" s="556"/>
      <c r="FW116" s="556"/>
      <c r="FX116" s="556"/>
      <c r="FY116" s="556"/>
      <c r="FZ116" s="560">
        <f t="shared" si="37"/>
        <v>0</v>
      </c>
      <c r="GA116" s="556"/>
      <c r="GB116" s="556"/>
      <c r="GC116" s="556"/>
      <c r="GD116" s="556"/>
      <c r="GE116" s="556"/>
      <c r="GF116" s="555">
        <f t="shared" si="39"/>
        <v>0</v>
      </c>
      <c r="GG116" s="556"/>
      <c r="GH116" s="556"/>
      <c r="GI116" s="556"/>
      <c r="GJ116" s="556"/>
      <c r="GK116" s="556"/>
      <c r="GL116" s="556"/>
      <c r="GV116" s="1"/>
      <c r="GW116" s="1"/>
      <c r="GX116" s="1"/>
      <c r="GY116" s="1"/>
      <c r="GZ116" s="1"/>
      <c r="HA116" s="1"/>
      <c r="HB116" s="1"/>
      <c r="HC116" s="1"/>
      <c r="HD116" s="1"/>
      <c r="HE116" s="1"/>
      <c r="HF116" s="1"/>
      <c r="HG116" s="1"/>
      <c r="HH116" s="1"/>
      <c r="HI116" s="1"/>
    </row>
    <row r="117" spans="50:217" ht="12.75">
      <c r="AX117" s="141" t="str">
        <f t="shared" si="24"/>
        <v>-</v>
      </c>
      <c r="AY117" s="558">
        <f>IF(ROWS($AY$25:AY117)&gt;$BL$9,0,ROWS($AY$25:AY117))</f>
        <v>0</v>
      </c>
      <c r="AZ117" s="558"/>
      <c r="BA117" s="558"/>
      <c r="BB117" s="558"/>
      <c r="BC117" s="558"/>
      <c r="BD117" s="557">
        <f t="shared" si="40"/>
        <v>0</v>
      </c>
      <c r="BE117" s="558"/>
      <c r="BF117" s="558"/>
      <c r="BG117" s="558"/>
      <c r="BH117" s="558"/>
      <c r="BI117" s="558"/>
      <c r="BJ117" s="558"/>
      <c r="BK117" s="559">
        <f t="shared" si="25"/>
        <v>0</v>
      </c>
      <c r="BL117" s="558"/>
      <c r="BM117" s="558"/>
      <c r="BN117" s="558"/>
      <c r="BO117" s="558"/>
      <c r="BP117" s="558"/>
      <c r="BQ117" s="560">
        <f t="shared" si="26"/>
        <v>0</v>
      </c>
      <c r="BR117" s="556"/>
      <c r="BS117" s="556"/>
      <c r="BT117" s="556"/>
      <c r="BU117" s="556"/>
      <c r="BV117" s="556"/>
      <c r="BW117" s="560">
        <f t="shared" si="27"/>
        <v>0</v>
      </c>
      <c r="BX117" s="556"/>
      <c r="BY117" s="556"/>
      <c r="BZ117" s="556"/>
      <c r="CA117" s="556"/>
      <c r="CB117" s="556"/>
      <c r="CC117" s="555">
        <f t="shared" si="22"/>
        <v>0</v>
      </c>
      <c r="CD117" s="556"/>
      <c r="CE117" s="556"/>
      <c r="CF117" s="556"/>
      <c r="CG117" s="556"/>
      <c r="CH117" s="556"/>
      <c r="CI117" s="556"/>
      <c r="CK117" s="557">
        <f t="shared" si="41"/>
        <v>0</v>
      </c>
      <c r="CL117" s="558"/>
      <c r="CM117" s="558"/>
      <c r="CN117" s="558"/>
      <c r="CO117" s="558"/>
      <c r="CP117" s="558"/>
      <c r="CQ117" s="558"/>
      <c r="CR117" s="559">
        <f t="shared" si="28"/>
        <v>0</v>
      </c>
      <c r="CS117" s="558"/>
      <c r="CT117" s="558"/>
      <c r="CU117" s="558"/>
      <c r="CV117" s="558"/>
      <c r="CW117" s="558"/>
      <c r="CX117" s="560">
        <f t="shared" si="29"/>
        <v>0</v>
      </c>
      <c r="CY117" s="556"/>
      <c r="CZ117" s="556"/>
      <c r="DA117" s="556"/>
      <c r="DB117" s="556"/>
      <c r="DC117" s="556"/>
      <c r="DD117" s="560">
        <f t="shared" si="30"/>
        <v>0</v>
      </c>
      <c r="DE117" s="556"/>
      <c r="DF117" s="556"/>
      <c r="DG117" s="556"/>
      <c r="DH117" s="556"/>
      <c r="DI117" s="556"/>
      <c r="DJ117" s="555">
        <f t="shared" si="38"/>
        <v>0</v>
      </c>
      <c r="DK117" s="556"/>
      <c r="DL117" s="556"/>
      <c r="DM117" s="556"/>
      <c r="DN117" s="556"/>
      <c r="DO117" s="556"/>
      <c r="DP117" s="556"/>
      <c r="DT117" s="141" t="str">
        <f t="shared" si="31"/>
        <v>-</v>
      </c>
      <c r="DU117" s="558">
        <f>IF(ROWS($DU$25:DU117)&gt;$EH$9,0,ROWS($DU$25:DU117))</f>
        <v>0</v>
      </c>
      <c r="DV117" s="558"/>
      <c r="DW117" s="558"/>
      <c r="DX117" s="558"/>
      <c r="DY117" s="558"/>
      <c r="DZ117" s="557">
        <f t="shared" si="42"/>
        <v>0</v>
      </c>
      <c r="EA117" s="558"/>
      <c r="EB117" s="558"/>
      <c r="EC117" s="558"/>
      <c r="ED117" s="558"/>
      <c r="EE117" s="558"/>
      <c r="EF117" s="558"/>
      <c r="EG117" s="559">
        <f t="shared" si="32"/>
        <v>0</v>
      </c>
      <c r="EH117" s="558"/>
      <c r="EI117" s="558"/>
      <c r="EJ117" s="558"/>
      <c r="EK117" s="558"/>
      <c r="EL117" s="558"/>
      <c r="EM117" s="560">
        <f t="shared" si="33"/>
        <v>0</v>
      </c>
      <c r="EN117" s="556"/>
      <c r="EO117" s="556"/>
      <c r="EP117" s="556"/>
      <c r="EQ117" s="556"/>
      <c r="ER117" s="556"/>
      <c r="ES117" s="560">
        <f t="shared" si="34"/>
        <v>0</v>
      </c>
      <c r="ET117" s="556"/>
      <c r="EU117" s="556"/>
      <c r="EV117" s="556"/>
      <c r="EW117" s="556"/>
      <c r="EX117" s="556"/>
      <c r="EY117" s="555">
        <f t="shared" si="23"/>
        <v>0</v>
      </c>
      <c r="EZ117" s="556"/>
      <c r="FA117" s="556"/>
      <c r="FB117" s="556"/>
      <c r="FC117" s="556"/>
      <c r="FD117" s="556"/>
      <c r="FE117" s="556"/>
      <c r="FG117" s="557">
        <f t="shared" si="43"/>
        <v>0</v>
      </c>
      <c r="FH117" s="558"/>
      <c r="FI117" s="558"/>
      <c r="FJ117" s="558"/>
      <c r="FK117" s="558"/>
      <c r="FL117" s="558"/>
      <c r="FM117" s="558"/>
      <c r="FN117" s="559">
        <f t="shared" si="35"/>
        <v>0</v>
      </c>
      <c r="FO117" s="558"/>
      <c r="FP117" s="558"/>
      <c r="FQ117" s="558"/>
      <c r="FR117" s="558"/>
      <c r="FS117" s="558"/>
      <c r="FT117" s="560">
        <f t="shared" si="36"/>
        <v>0</v>
      </c>
      <c r="FU117" s="556"/>
      <c r="FV117" s="556"/>
      <c r="FW117" s="556"/>
      <c r="FX117" s="556"/>
      <c r="FY117" s="556"/>
      <c r="FZ117" s="560">
        <f t="shared" si="37"/>
        <v>0</v>
      </c>
      <c r="GA117" s="556"/>
      <c r="GB117" s="556"/>
      <c r="GC117" s="556"/>
      <c r="GD117" s="556"/>
      <c r="GE117" s="556"/>
      <c r="GF117" s="555">
        <f t="shared" si="39"/>
        <v>0</v>
      </c>
      <c r="GG117" s="556"/>
      <c r="GH117" s="556"/>
      <c r="GI117" s="556"/>
      <c r="GJ117" s="556"/>
      <c r="GK117" s="556"/>
      <c r="GL117" s="556"/>
      <c r="GV117" s="1"/>
      <c r="GW117" s="1"/>
      <c r="GX117" s="1"/>
      <c r="GY117" s="1"/>
      <c r="GZ117" s="1"/>
      <c r="HA117" s="1"/>
      <c r="HB117" s="1"/>
      <c r="HC117" s="1"/>
      <c r="HD117" s="1"/>
      <c r="HE117" s="1"/>
      <c r="HF117" s="1"/>
      <c r="HG117" s="1"/>
      <c r="HH117" s="1"/>
      <c r="HI117" s="1"/>
    </row>
    <row r="118" spans="50:217" ht="12.75">
      <c r="AX118" s="141" t="str">
        <f t="shared" si="24"/>
        <v>-</v>
      </c>
      <c r="AY118" s="558">
        <f>IF(ROWS($AY$25:AY118)&gt;$BL$9,0,ROWS($AY$25:AY118))</f>
        <v>0</v>
      </c>
      <c r="AZ118" s="558"/>
      <c r="BA118" s="558"/>
      <c r="BB118" s="558"/>
      <c r="BC118" s="558"/>
      <c r="BD118" s="557">
        <f t="shared" si="40"/>
        <v>0</v>
      </c>
      <c r="BE118" s="558"/>
      <c r="BF118" s="558"/>
      <c r="BG118" s="558"/>
      <c r="BH118" s="558"/>
      <c r="BI118" s="558"/>
      <c r="BJ118" s="558"/>
      <c r="BK118" s="559">
        <f t="shared" si="25"/>
        <v>0</v>
      </c>
      <c r="BL118" s="558"/>
      <c r="BM118" s="558"/>
      <c r="BN118" s="558"/>
      <c r="BO118" s="558"/>
      <c r="BP118" s="558"/>
      <c r="BQ118" s="560">
        <f t="shared" si="26"/>
        <v>0</v>
      </c>
      <c r="BR118" s="556"/>
      <c r="BS118" s="556"/>
      <c r="BT118" s="556"/>
      <c r="BU118" s="556"/>
      <c r="BV118" s="556"/>
      <c r="BW118" s="560">
        <f t="shared" si="27"/>
        <v>0</v>
      </c>
      <c r="BX118" s="556"/>
      <c r="BY118" s="556"/>
      <c r="BZ118" s="556"/>
      <c r="CA118" s="556"/>
      <c r="CB118" s="556"/>
      <c r="CC118" s="555">
        <f t="shared" si="22"/>
        <v>0</v>
      </c>
      <c r="CD118" s="556"/>
      <c r="CE118" s="556"/>
      <c r="CF118" s="556"/>
      <c r="CG118" s="556"/>
      <c r="CH118" s="556"/>
      <c r="CI118" s="556"/>
      <c r="CK118" s="557">
        <f t="shared" si="41"/>
        <v>0</v>
      </c>
      <c r="CL118" s="558"/>
      <c r="CM118" s="558"/>
      <c r="CN118" s="558"/>
      <c r="CO118" s="558"/>
      <c r="CP118" s="558"/>
      <c r="CQ118" s="558"/>
      <c r="CR118" s="559">
        <f t="shared" si="28"/>
        <v>0</v>
      </c>
      <c r="CS118" s="558"/>
      <c r="CT118" s="558"/>
      <c r="CU118" s="558"/>
      <c r="CV118" s="558"/>
      <c r="CW118" s="558"/>
      <c r="CX118" s="560">
        <f t="shared" si="29"/>
        <v>0</v>
      </c>
      <c r="CY118" s="556"/>
      <c r="CZ118" s="556"/>
      <c r="DA118" s="556"/>
      <c r="DB118" s="556"/>
      <c r="DC118" s="556"/>
      <c r="DD118" s="560">
        <f t="shared" si="30"/>
        <v>0</v>
      </c>
      <c r="DE118" s="556"/>
      <c r="DF118" s="556"/>
      <c r="DG118" s="556"/>
      <c r="DH118" s="556"/>
      <c r="DI118" s="556"/>
      <c r="DJ118" s="555">
        <f t="shared" si="38"/>
        <v>0</v>
      </c>
      <c r="DK118" s="556"/>
      <c r="DL118" s="556"/>
      <c r="DM118" s="556"/>
      <c r="DN118" s="556"/>
      <c r="DO118" s="556"/>
      <c r="DP118" s="556"/>
      <c r="DT118" s="141" t="str">
        <f t="shared" si="31"/>
        <v>-</v>
      </c>
      <c r="DU118" s="558">
        <f>IF(ROWS($DU$25:DU118)&gt;$EH$9,0,ROWS($DU$25:DU118))</f>
        <v>0</v>
      </c>
      <c r="DV118" s="558"/>
      <c r="DW118" s="558"/>
      <c r="DX118" s="558"/>
      <c r="DY118" s="558"/>
      <c r="DZ118" s="557">
        <f t="shared" si="42"/>
        <v>0</v>
      </c>
      <c r="EA118" s="558"/>
      <c r="EB118" s="558"/>
      <c r="EC118" s="558"/>
      <c r="ED118" s="558"/>
      <c r="EE118" s="558"/>
      <c r="EF118" s="558"/>
      <c r="EG118" s="559">
        <f t="shared" si="32"/>
        <v>0</v>
      </c>
      <c r="EH118" s="558"/>
      <c r="EI118" s="558"/>
      <c r="EJ118" s="558"/>
      <c r="EK118" s="558"/>
      <c r="EL118" s="558"/>
      <c r="EM118" s="560">
        <f t="shared" si="33"/>
        <v>0</v>
      </c>
      <c r="EN118" s="556"/>
      <c r="EO118" s="556"/>
      <c r="EP118" s="556"/>
      <c r="EQ118" s="556"/>
      <c r="ER118" s="556"/>
      <c r="ES118" s="560">
        <f t="shared" si="34"/>
        <v>0</v>
      </c>
      <c r="ET118" s="556"/>
      <c r="EU118" s="556"/>
      <c r="EV118" s="556"/>
      <c r="EW118" s="556"/>
      <c r="EX118" s="556"/>
      <c r="EY118" s="555">
        <f t="shared" si="23"/>
        <v>0</v>
      </c>
      <c r="EZ118" s="556"/>
      <c r="FA118" s="556"/>
      <c r="FB118" s="556"/>
      <c r="FC118" s="556"/>
      <c r="FD118" s="556"/>
      <c r="FE118" s="556"/>
      <c r="FG118" s="557">
        <f t="shared" si="43"/>
        <v>0</v>
      </c>
      <c r="FH118" s="558"/>
      <c r="FI118" s="558"/>
      <c r="FJ118" s="558"/>
      <c r="FK118" s="558"/>
      <c r="FL118" s="558"/>
      <c r="FM118" s="558"/>
      <c r="FN118" s="559">
        <f t="shared" si="35"/>
        <v>0</v>
      </c>
      <c r="FO118" s="558"/>
      <c r="FP118" s="558"/>
      <c r="FQ118" s="558"/>
      <c r="FR118" s="558"/>
      <c r="FS118" s="558"/>
      <c r="FT118" s="560">
        <f t="shared" si="36"/>
        <v>0</v>
      </c>
      <c r="FU118" s="556"/>
      <c r="FV118" s="556"/>
      <c r="FW118" s="556"/>
      <c r="FX118" s="556"/>
      <c r="FY118" s="556"/>
      <c r="FZ118" s="560">
        <f t="shared" si="37"/>
        <v>0</v>
      </c>
      <c r="GA118" s="556"/>
      <c r="GB118" s="556"/>
      <c r="GC118" s="556"/>
      <c r="GD118" s="556"/>
      <c r="GE118" s="556"/>
      <c r="GF118" s="555">
        <f t="shared" si="39"/>
        <v>0</v>
      </c>
      <c r="GG118" s="556"/>
      <c r="GH118" s="556"/>
      <c r="GI118" s="556"/>
      <c r="GJ118" s="556"/>
      <c r="GK118" s="556"/>
      <c r="GL118" s="556"/>
      <c r="GV118" s="1"/>
      <c r="GW118" s="1"/>
      <c r="GX118" s="1"/>
      <c r="GY118" s="1"/>
      <c r="GZ118" s="1"/>
      <c r="HA118" s="1"/>
      <c r="HB118" s="1"/>
      <c r="HC118" s="1"/>
      <c r="HD118" s="1"/>
      <c r="HE118" s="1"/>
      <c r="HF118" s="1"/>
      <c r="HG118" s="1"/>
      <c r="HH118" s="1"/>
      <c r="HI118" s="1"/>
    </row>
    <row r="119" spans="50:217" ht="12.75">
      <c r="AX119" s="141" t="str">
        <f t="shared" si="24"/>
        <v>-</v>
      </c>
      <c r="AY119" s="558">
        <f>IF(ROWS($AY$25:AY119)&gt;$BL$9,0,ROWS($AY$25:AY119))</f>
        <v>0</v>
      </c>
      <c r="AZ119" s="558"/>
      <c r="BA119" s="558"/>
      <c r="BB119" s="558"/>
      <c r="BC119" s="558"/>
      <c r="BD119" s="557">
        <f t="shared" si="40"/>
        <v>0</v>
      </c>
      <c r="BE119" s="558"/>
      <c r="BF119" s="558"/>
      <c r="BG119" s="558"/>
      <c r="BH119" s="558"/>
      <c r="BI119" s="558"/>
      <c r="BJ119" s="558"/>
      <c r="BK119" s="559">
        <f t="shared" si="25"/>
        <v>0</v>
      </c>
      <c r="BL119" s="558"/>
      <c r="BM119" s="558"/>
      <c r="BN119" s="558"/>
      <c r="BO119" s="558"/>
      <c r="BP119" s="558"/>
      <c r="BQ119" s="560">
        <f t="shared" si="26"/>
        <v>0</v>
      </c>
      <c r="BR119" s="556"/>
      <c r="BS119" s="556"/>
      <c r="BT119" s="556"/>
      <c r="BU119" s="556"/>
      <c r="BV119" s="556"/>
      <c r="BW119" s="560">
        <f t="shared" si="27"/>
        <v>0</v>
      </c>
      <c r="BX119" s="556"/>
      <c r="BY119" s="556"/>
      <c r="BZ119" s="556"/>
      <c r="CA119" s="556"/>
      <c r="CB119" s="556"/>
      <c r="CC119" s="555">
        <f t="shared" si="22"/>
        <v>0</v>
      </c>
      <c r="CD119" s="556"/>
      <c r="CE119" s="556"/>
      <c r="CF119" s="556"/>
      <c r="CG119" s="556"/>
      <c r="CH119" s="556"/>
      <c r="CI119" s="556"/>
      <c r="CK119" s="557">
        <f t="shared" si="41"/>
        <v>0</v>
      </c>
      <c r="CL119" s="558"/>
      <c r="CM119" s="558"/>
      <c r="CN119" s="558"/>
      <c r="CO119" s="558"/>
      <c r="CP119" s="558"/>
      <c r="CQ119" s="558"/>
      <c r="CR119" s="559">
        <f t="shared" si="28"/>
        <v>0</v>
      </c>
      <c r="CS119" s="558"/>
      <c r="CT119" s="558"/>
      <c r="CU119" s="558"/>
      <c r="CV119" s="558"/>
      <c r="CW119" s="558"/>
      <c r="CX119" s="560">
        <f t="shared" si="29"/>
        <v>0</v>
      </c>
      <c r="CY119" s="556"/>
      <c r="CZ119" s="556"/>
      <c r="DA119" s="556"/>
      <c r="DB119" s="556"/>
      <c r="DC119" s="556"/>
      <c r="DD119" s="560">
        <f t="shared" si="30"/>
        <v>0</v>
      </c>
      <c r="DE119" s="556"/>
      <c r="DF119" s="556"/>
      <c r="DG119" s="556"/>
      <c r="DH119" s="556"/>
      <c r="DI119" s="556"/>
      <c r="DJ119" s="555">
        <f t="shared" si="38"/>
        <v>0</v>
      </c>
      <c r="DK119" s="556"/>
      <c r="DL119" s="556"/>
      <c r="DM119" s="556"/>
      <c r="DN119" s="556"/>
      <c r="DO119" s="556"/>
      <c r="DP119" s="556"/>
      <c r="DT119" s="141" t="str">
        <f t="shared" si="31"/>
        <v>-</v>
      </c>
      <c r="DU119" s="558">
        <f>IF(ROWS($DU$25:DU119)&gt;$EH$9,0,ROWS($DU$25:DU119))</f>
        <v>0</v>
      </c>
      <c r="DV119" s="558"/>
      <c r="DW119" s="558"/>
      <c r="DX119" s="558"/>
      <c r="DY119" s="558"/>
      <c r="DZ119" s="557">
        <f t="shared" si="42"/>
        <v>0</v>
      </c>
      <c r="EA119" s="558"/>
      <c r="EB119" s="558"/>
      <c r="EC119" s="558"/>
      <c r="ED119" s="558"/>
      <c r="EE119" s="558"/>
      <c r="EF119" s="558"/>
      <c r="EG119" s="559">
        <f t="shared" si="32"/>
        <v>0</v>
      </c>
      <c r="EH119" s="558"/>
      <c r="EI119" s="558"/>
      <c r="EJ119" s="558"/>
      <c r="EK119" s="558"/>
      <c r="EL119" s="558"/>
      <c r="EM119" s="560">
        <f t="shared" si="33"/>
        <v>0</v>
      </c>
      <c r="EN119" s="556"/>
      <c r="EO119" s="556"/>
      <c r="EP119" s="556"/>
      <c r="EQ119" s="556"/>
      <c r="ER119" s="556"/>
      <c r="ES119" s="560">
        <f t="shared" si="34"/>
        <v>0</v>
      </c>
      <c r="ET119" s="556"/>
      <c r="EU119" s="556"/>
      <c r="EV119" s="556"/>
      <c r="EW119" s="556"/>
      <c r="EX119" s="556"/>
      <c r="EY119" s="555">
        <f t="shared" si="23"/>
        <v>0</v>
      </c>
      <c r="EZ119" s="556"/>
      <c r="FA119" s="556"/>
      <c r="FB119" s="556"/>
      <c r="FC119" s="556"/>
      <c r="FD119" s="556"/>
      <c r="FE119" s="556"/>
      <c r="FG119" s="557">
        <f t="shared" si="43"/>
        <v>0</v>
      </c>
      <c r="FH119" s="558"/>
      <c r="FI119" s="558"/>
      <c r="FJ119" s="558"/>
      <c r="FK119" s="558"/>
      <c r="FL119" s="558"/>
      <c r="FM119" s="558"/>
      <c r="FN119" s="559">
        <f t="shared" si="35"/>
        <v>0</v>
      </c>
      <c r="FO119" s="558"/>
      <c r="FP119" s="558"/>
      <c r="FQ119" s="558"/>
      <c r="FR119" s="558"/>
      <c r="FS119" s="558"/>
      <c r="FT119" s="560">
        <f t="shared" si="36"/>
        <v>0</v>
      </c>
      <c r="FU119" s="556"/>
      <c r="FV119" s="556"/>
      <c r="FW119" s="556"/>
      <c r="FX119" s="556"/>
      <c r="FY119" s="556"/>
      <c r="FZ119" s="560">
        <f t="shared" si="37"/>
        <v>0</v>
      </c>
      <c r="GA119" s="556"/>
      <c r="GB119" s="556"/>
      <c r="GC119" s="556"/>
      <c r="GD119" s="556"/>
      <c r="GE119" s="556"/>
      <c r="GF119" s="555">
        <f t="shared" si="39"/>
        <v>0</v>
      </c>
      <c r="GG119" s="556"/>
      <c r="GH119" s="556"/>
      <c r="GI119" s="556"/>
      <c r="GJ119" s="556"/>
      <c r="GK119" s="556"/>
      <c r="GL119" s="556"/>
      <c r="GV119" s="1"/>
      <c r="GW119" s="1"/>
      <c r="GX119" s="1"/>
      <c r="GY119" s="1"/>
      <c r="GZ119" s="1"/>
      <c r="HA119" s="1"/>
      <c r="HB119" s="1"/>
      <c r="HC119" s="1"/>
      <c r="HD119" s="1"/>
      <c r="HE119" s="1"/>
      <c r="HF119" s="1"/>
      <c r="HG119" s="1"/>
      <c r="HH119" s="1"/>
      <c r="HI119" s="1"/>
    </row>
    <row r="120" spans="50:217" ht="12.75">
      <c r="AX120" s="141" t="str">
        <f t="shared" si="24"/>
        <v>-</v>
      </c>
      <c r="AY120" s="558">
        <f>IF(ROWS($AY$25:AY120)&gt;$BL$9,0,ROWS($AY$25:AY120))</f>
        <v>0</v>
      </c>
      <c r="AZ120" s="558"/>
      <c r="BA120" s="558"/>
      <c r="BB120" s="558"/>
      <c r="BC120" s="558"/>
      <c r="BD120" s="557">
        <f t="shared" si="40"/>
        <v>0</v>
      </c>
      <c r="BE120" s="558"/>
      <c r="BF120" s="558"/>
      <c r="BG120" s="558"/>
      <c r="BH120" s="558"/>
      <c r="BI120" s="558"/>
      <c r="BJ120" s="558"/>
      <c r="BK120" s="559">
        <f t="shared" si="25"/>
        <v>0</v>
      </c>
      <c r="BL120" s="558"/>
      <c r="BM120" s="558"/>
      <c r="BN120" s="558"/>
      <c r="BO120" s="558"/>
      <c r="BP120" s="558"/>
      <c r="BQ120" s="560">
        <f t="shared" si="26"/>
        <v>0</v>
      </c>
      <c r="BR120" s="556"/>
      <c r="BS120" s="556"/>
      <c r="BT120" s="556"/>
      <c r="BU120" s="556"/>
      <c r="BV120" s="556"/>
      <c r="BW120" s="560">
        <f t="shared" si="27"/>
        <v>0</v>
      </c>
      <c r="BX120" s="556"/>
      <c r="BY120" s="556"/>
      <c r="BZ120" s="556"/>
      <c r="CA120" s="556"/>
      <c r="CB120" s="556"/>
      <c r="CC120" s="555">
        <f t="shared" si="22"/>
        <v>0</v>
      </c>
      <c r="CD120" s="556"/>
      <c r="CE120" s="556"/>
      <c r="CF120" s="556"/>
      <c r="CG120" s="556"/>
      <c r="CH120" s="556"/>
      <c r="CI120" s="556"/>
      <c r="CK120" s="557">
        <f t="shared" si="41"/>
        <v>0</v>
      </c>
      <c r="CL120" s="558"/>
      <c r="CM120" s="558"/>
      <c r="CN120" s="558"/>
      <c r="CO120" s="558"/>
      <c r="CP120" s="558"/>
      <c r="CQ120" s="558"/>
      <c r="CR120" s="559">
        <f t="shared" si="28"/>
        <v>0</v>
      </c>
      <c r="CS120" s="558"/>
      <c r="CT120" s="558"/>
      <c r="CU120" s="558"/>
      <c r="CV120" s="558"/>
      <c r="CW120" s="558"/>
      <c r="CX120" s="560">
        <f t="shared" si="29"/>
        <v>0</v>
      </c>
      <c r="CY120" s="556"/>
      <c r="CZ120" s="556"/>
      <c r="DA120" s="556"/>
      <c r="DB120" s="556"/>
      <c r="DC120" s="556"/>
      <c r="DD120" s="560">
        <f t="shared" si="30"/>
        <v>0</v>
      </c>
      <c r="DE120" s="556"/>
      <c r="DF120" s="556"/>
      <c r="DG120" s="556"/>
      <c r="DH120" s="556"/>
      <c r="DI120" s="556"/>
      <c r="DJ120" s="555">
        <f t="shared" si="38"/>
        <v>0</v>
      </c>
      <c r="DK120" s="556"/>
      <c r="DL120" s="556"/>
      <c r="DM120" s="556"/>
      <c r="DN120" s="556"/>
      <c r="DO120" s="556"/>
      <c r="DP120" s="556"/>
      <c r="DT120" s="141" t="str">
        <f t="shared" si="31"/>
        <v>-</v>
      </c>
      <c r="DU120" s="558">
        <f>IF(ROWS($DU$25:DU120)&gt;$EH$9,0,ROWS($DU$25:DU120))</f>
        <v>0</v>
      </c>
      <c r="DV120" s="558"/>
      <c r="DW120" s="558"/>
      <c r="DX120" s="558"/>
      <c r="DY120" s="558"/>
      <c r="DZ120" s="557">
        <f t="shared" si="42"/>
        <v>0</v>
      </c>
      <c r="EA120" s="558"/>
      <c r="EB120" s="558"/>
      <c r="EC120" s="558"/>
      <c r="ED120" s="558"/>
      <c r="EE120" s="558"/>
      <c r="EF120" s="558"/>
      <c r="EG120" s="559">
        <f t="shared" si="32"/>
        <v>0</v>
      </c>
      <c r="EH120" s="558"/>
      <c r="EI120" s="558"/>
      <c r="EJ120" s="558"/>
      <c r="EK120" s="558"/>
      <c r="EL120" s="558"/>
      <c r="EM120" s="560">
        <f t="shared" si="33"/>
        <v>0</v>
      </c>
      <c r="EN120" s="556"/>
      <c r="EO120" s="556"/>
      <c r="EP120" s="556"/>
      <c r="EQ120" s="556"/>
      <c r="ER120" s="556"/>
      <c r="ES120" s="560">
        <f t="shared" si="34"/>
        <v>0</v>
      </c>
      <c r="ET120" s="556"/>
      <c r="EU120" s="556"/>
      <c r="EV120" s="556"/>
      <c r="EW120" s="556"/>
      <c r="EX120" s="556"/>
      <c r="EY120" s="555">
        <f t="shared" si="23"/>
        <v>0</v>
      </c>
      <c r="EZ120" s="556"/>
      <c r="FA120" s="556"/>
      <c r="FB120" s="556"/>
      <c r="FC120" s="556"/>
      <c r="FD120" s="556"/>
      <c r="FE120" s="556"/>
      <c r="FG120" s="557">
        <f t="shared" si="43"/>
        <v>0</v>
      </c>
      <c r="FH120" s="558"/>
      <c r="FI120" s="558"/>
      <c r="FJ120" s="558"/>
      <c r="FK120" s="558"/>
      <c r="FL120" s="558"/>
      <c r="FM120" s="558"/>
      <c r="FN120" s="559">
        <f t="shared" si="35"/>
        <v>0</v>
      </c>
      <c r="FO120" s="558"/>
      <c r="FP120" s="558"/>
      <c r="FQ120" s="558"/>
      <c r="FR120" s="558"/>
      <c r="FS120" s="558"/>
      <c r="FT120" s="560">
        <f t="shared" si="36"/>
        <v>0</v>
      </c>
      <c r="FU120" s="556"/>
      <c r="FV120" s="556"/>
      <c r="FW120" s="556"/>
      <c r="FX120" s="556"/>
      <c r="FY120" s="556"/>
      <c r="FZ120" s="560">
        <f t="shared" si="37"/>
        <v>0</v>
      </c>
      <c r="GA120" s="556"/>
      <c r="GB120" s="556"/>
      <c r="GC120" s="556"/>
      <c r="GD120" s="556"/>
      <c r="GE120" s="556"/>
      <c r="GF120" s="555">
        <f t="shared" si="39"/>
        <v>0</v>
      </c>
      <c r="GG120" s="556"/>
      <c r="GH120" s="556"/>
      <c r="GI120" s="556"/>
      <c r="GJ120" s="556"/>
      <c r="GK120" s="556"/>
      <c r="GL120" s="556"/>
      <c r="GV120" s="1"/>
      <c r="GW120" s="1"/>
      <c r="GX120" s="1"/>
      <c r="GY120" s="1"/>
      <c r="GZ120" s="1"/>
      <c r="HA120" s="1"/>
      <c r="HB120" s="1"/>
      <c r="HC120" s="1"/>
      <c r="HD120" s="1"/>
      <c r="HE120" s="1"/>
      <c r="HF120" s="1"/>
      <c r="HG120" s="1"/>
      <c r="HH120" s="1"/>
      <c r="HI120" s="1"/>
    </row>
    <row r="121" spans="50:217" ht="12.75">
      <c r="AX121" s="141" t="str">
        <f t="shared" si="24"/>
        <v>-</v>
      </c>
      <c r="AY121" s="558">
        <f>IF(ROWS($AY$25:AY121)&gt;$BL$9,0,ROWS($AY$25:AY121))</f>
        <v>0</v>
      </c>
      <c r="AZ121" s="558"/>
      <c r="BA121" s="558"/>
      <c r="BB121" s="558"/>
      <c r="BC121" s="558"/>
      <c r="BD121" s="557">
        <f t="shared" si="40"/>
        <v>0</v>
      </c>
      <c r="BE121" s="558"/>
      <c r="BF121" s="558"/>
      <c r="BG121" s="558"/>
      <c r="BH121" s="558"/>
      <c r="BI121" s="558"/>
      <c r="BJ121" s="558"/>
      <c r="BK121" s="559">
        <f t="shared" si="25"/>
        <v>0</v>
      </c>
      <c r="BL121" s="558"/>
      <c r="BM121" s="558"/>
      <c r="BN121" s="558"/>
      <c r="BO121" s="558"/>
      <c r="BP121" s="558"/>
      <c r="BQ121" s="560">
        <f t="shared" si="26"/>
        <v>0</v>
      </c>
      <c r="BR121" s="556"/>
      <c r="BS121" s="556"/>
      <c r="BT121" s="556"/>
      <c r="BU121" s="556"/>
      <c r="BV121" s="556"/>
      <c r="BW121" s="560">
        <f t="shared" si="27"/>
        <v>0</v>
      </c>
      <c r="BX121" s="556"/>
      <c r="BY121" s="556"/>
      <c r="BZ121" s="556"/>
      <c r="CA121" s="556"/>
      <c r="CB121" s="556"/>
      <c r="CC121" s="555">
        <f aca="true" t="shared" si="44" ref="CC121:CC184">IF(AY121=0,0,BD121-BQ121)</f>
        <v>0</v>
      </c>
      <c r="CD121" s="556"/>
      <c r="CE121" s="556"/>
      <c r="CF121" s="556"/>
      <c r="CG121" s="556"/>
      <c r="CH121" s="556"/>
      <c r="CI121" s="556"/>
      <c r="CK121" s="557">
        <f t="shared" si="41"/>
        <v>0</v>
      </c>
      <c r="CL121" s="558"/>
      <c r="CM121" s="558"/>
      <c r="CN121" s="558"/>
      <c r="CO121" s="558"/>
      <c r="CP121" s="558"/>
      <c r="CQ121" s="558"/>
      <c r="CR121" s="559">
        <f t="shared" si="28"/>
        <v>0</v>
      </c>
      <c r="CS121" s="558"/>
      <c r="CT121" s="558"/>
      <c r="CU121" s="558"/>
      <c r="CV121" s="558"/>
      <c r="CW121" s="558"/>
      <c r="CX121" s="560">
        <f t="shared" si="29"/>
        <v>0</v>
      </c>
      <c r="CY121" s="556"/>
      <c r="CZ121" s="556"/>
      <c r="DA121" s="556"/>
      <c r="DB121" s="556"/>
      <c r="DC121" s="556"/>
      <c r="DD121" s="560">
        <f t="shared" si="30"/>
        <v>0</v>
      </c>
      <c r="DE121" s="556"/>
      <c r="DF121" s="556"/>
      <c r="DG121" s="556"/>
      <c r="DH121" s="556"/>
      <c r="DI121" s="556"/>
      <c r="DJ121" s="555">
        <f t="shared" si="38"/>
        <v>0</v>
      </c>
      <c r="DK121" s="556"/>
      <c r="DL121" s="556"/>
      <c r="DM121" s="556"/>
      <c r="DN121" s="556"/>
      <c r="DO121" s="556"/>
      <c r="DP121" s="556"/>
      <c r="DT121" s="141" t="str">
        <f t="shared" si="31"/>
        <v>-</v>
      </c>
      <c r="DU121" s="558">
        <f>IF(ROWS($DU$25:DU121)&gt;$EH$9,0,ROWS($DU$25:DU121))</f>
        <v>0</v>
      </c>
      <c r="DV121" s="558"/>
      <c r="DW121" s="558"/>
      <c r="DX121" s="558"/>
      <c r="DY121" s="558"/>
      <c r="DZ121" s="557">
        <f t="shared" si="42"/>
        <v>0</v>
      </c>
      <c r="EA121" s="558"/>
      <c r="EB121" s="558"/>
      <c r="EC121" s="558"/>
      <c r="ED121" s="558"/>
      <c r="EE121" s="558"/>
      <c r="EF121" s="558"/>
      <c r="EG121" s="559">
        <f t="shared" si="32"/>
        <v>0</v>
      </c>
      <c r="EH121" s="558"/>
      <c r="EI121" s="558"/>
      <c r="EJ121" s="558"/>
      <c r="EK121" s="558"/>
      <c r="EL121" s="558"/>
      <c r="EM121" s="560">
        <f t="shared" si="33"/>
        <v>0</v>
      </c>
      <c r="EN121" s="556"/>
      <c r="EO121" s="556"/>
      <c r="EP121" s="556"/>
      <c r="EQ121" s="556"/>
      <c r="ER121" s="556"/>
      <c r="ES121" s="560">
        <f t="shared" si="34"/>
        <v>0</v>
      </c>
      <c r="ET121" s="556"/>
      <c r="EU121" s="556"/>
      <c r="EV121" s="556"/>
      <c r="EW121" s="556"/>
      <c r="EX121" s="556"/>
      <c r="EY121" s="555">
        <f aca="true" t="shared" si="45" ref="EY121:EY184">IF(DU121=0,0,DZ121-EM121)</f>
        <v>0</v>
      </c>
      <c r="EZ121" s="556"/>
      <c r="FA121" s="556"/>
      <c r="FB121" s="556"/>
      <c r="FC121" s="556"/>
      <c r="FD121" s="556"/>
      <c r="FE121" s="556"/>
      <c r="FG121" s="557">
        <f t="shared" si="43"/>
        <v>0</v>
      </c>
      <c r="FH121" s="558"/>
      <c r="FI121" s="558"/>
      <c r="FJ121" s="558"/>
      <c r="FK121" s="558"/>
      <c r="FL121" s="558"/>
      <c r="FM121" s="558"/>
      <c r="FN121" s="559">
        <f t="shared" si="35"/>
        <v>0</v>
      </c>
      <c r="FO121" s="558"/>
      <c r="FP121" s="558"/>
      <c r="FQ121" s="558"/>
      <c r="FR121" s="558"/>
      <c r="FS121" s="558"/>
      <c r="FT121" s="560">
        <f t="shared" si="36"/>
        <v>0</v>
      </c>
      <c r="FU121" s="556"/>
      <c r="FV121" s="556"/>
      <c r="FW121" s="556"/>
      <c r="FX121" s="556"/>
      <c r="FY121" s="556"/>
      <c r="FZ121" s="560">
        <f t="shared" si="37"/>
        <v>0</v>
      </c>
      <c r="GA121" s="556"/>
      <c r="GB121" s="556"/>
      <c r="GC121" s="556"/>
      <c r="GD121" s="556"/>
      <c r="GE121" s="556"/>
      <c r="GF121" s="555">
        <f t="shared" si="39"/>
        <v>0</v>
      </c>
      <c r="GG121" s="556"/>
      <c r="GH121" s="556"/>
      <c r="GI121" s="556"/>
      <c r="GJ121" s="556"/>
      <c r="GK121" s="556"/>
      <c r="GL121" s="556"/>
      <c r="GV121" s="1"/>
      <c r="GW121" s="1"/>
      <c r="GX121" s="1"/>
      <c r="GY121" s="1"/>
      <c r="GZ121" s="1"/>
      <c r="HA121" s="1"/>
      <c r="HB121" s="1"/>
      <c r="HC121" s="1"/>
      <c r="HD121" s="1"/>
      <c r="HE121" s="1"/>
      <c r="HF121" s="1"/>
      <c r="HG121" s="1"/>
      <c r="HH121" s="1"/>
      <c r="HI121" s="1"/>
    </row>
    <row r="122" spans="50:217" ht="12.75">
      <c r="AX122" s="141" t="str">
        <f t="shared" si="24"/>
        <v>-</v>
      </c>
      <c r="AY122" s="558">
        <f>IF(ROWS($AY$25:AY122)&gt;$BL$9,0,ROWS($AY$25:AY122))</f>
        <v>0</v>
      </c>
      <c r="AZ122" s="558"/>
      <c r="BA122" s="558"/>
      <c r="BB122" s="558"/>
      <c r="BC122" s="558"/>
      <c r="BD122" s="557">
        <f t="shared" si="40"/>
        <v>0</v>
      </c>
      <c r="BE122" s="558"/>
      <c r="BF122" s="558"/>
      <c r="BG122" s="558"/>
      <c r="BH122" s="558"/>
      <c r="BI122" s="558"/>
      <c r="BJ122" s="558"/>
      <c r="BK122" s="559">
        <f t="shared" si="25"/>
        <v>0</v>
      </c>
      <c r="BL122" s="558"/>
      <c r="BM122" s="558"/>
      <c r="BN122" s="558"/>
      <c r="BO122" s="558"/>
      <c r="BP122" s="558"/>
      <c r="BQ122" s="560">
        <f t="shared" si="26"/>
        <v>0</v>
      </c>
      <c r="BR122" s="556"/>
      <c r="BS122" s="556"/>
      <c r="BT122" s="556"/>
      <c r="BU122" s="556"/>
      <c r="BV122" s="556"/>
      <c r="BW122" s="560">
        <f t="shared" si="27"/>
        <v>0</v>
      </c>
      <c r="BX122" s="556"/>
      <c r="BY122" s="556"/>
      <c r="BZ122" s="556"/>
      <c r="CA122" s="556"/>
      <c r="CB122" s="556"/>
      <c r="CC122" s="555">
        <f t="shared" si="44"/>
        <v>0</v>
      </c>
      <c r="CD122" s="556"/>
      <c r="CE122" s="556"/>
      <c r="CF122" s="556"/>
      <c r="CG122" s="556"/>
      <c r="CH122" s="556"/>
      <c r="CI122" s="556"/>
      <c r="CK122" s="557">
        <f t="shared" si="41"/>
        <v>0</v>
      </c>
      <c r="CL122" s="558"/>
      <c r="CM122" s="558"/>
      <c r="CN122" s="558"/>
      <c r="CO122" s="558"/>
      <c r="CP122" s="558"/>
      <c r="CQ122" s="558"/>
      <c r="CR122" s="559">
        <f t="shared" si="28"/>
        <v>0</v>
      </c>
      <c r="CS122" s="558"/>
      <c r="CT122" s="558"/>
      <c r="CU122" s="558"/>
      <c r="CV122" s="558"/>
      <c r="CW122" s="558"/>
      <c r="CX122" s="560">
        <f t="shared" si="29"/>
        <v>0</v>
      </c>
      <c r="CY122" s="556"/>
      <c r="CZ122" s="556"/>
      <c r="DA122" s="556"/>
      <c r="DB122" s="556"/>
      <c r="DC122" s="556"/>
      <c r="DD122" s="560">
        <f t="shared" si="30"/>
        <v>0</v>
      </c>
      <c r="DE122" s="556"/>
      <c r="DF122" s="556"/>
      <c r="DG122" s="556"/>
      <c r="DH122" s="556"/>
      <c r="DI122" s="556"/>
      <c r="DJ122" s="555">
        <f t="shared" si="38"/>
        <v>0</v>
      </c>
      <c r="DK122" s="556"/>
      <c r="DL122" s="556"/>
      <c r="DM122" s="556"/>
      <c r="DN122" s="556"/>
      <c r="DO122" s="556"/>
      <c r="DP122" s="556"/>
      <c r="DT122" s="141" t="str">
        <f t="shared" si="31"/>
        <v>-</v>
      </c>
      <c r="DU122" s="558">
        <f>IF(ROWS($DU$25:DU122)&gt;$EH$9,0,ROWS($DU$25:DU122))</f>
        <v>0</v>
      </c>
      <c r="DV122" s="558"/>
      <c r="DW122" s="558"/>
      <c r="DX122" s="558"/>
      <c r="DY122" s="558"/>
      <c r="DZ122" s="557">
        <f t="shared" si="42"/>
        <v>0</v>
      </c>
      <c r="EA122" s="558"/>
      <c r="EB122" s="558"/>
      <c r="EC122" s="558"/>
      <c r="ED122" s="558"/>
      <c r="EE122" s="558"/>
      <c r="EF122" s="558"/>
      <c r="EG122" s="559">
        <f t="shared" si="32"/>
        <v>0</v>
      </c>
      <c r="EH122" s="558"/>
      <c r="EI122" s="558"/>
      <c r="EJ122" s="558"/>
      <c r="EK122" s="558"/>
      <c r="EL122" s="558"/>
      <c r="EM122" s="560">
        <f t="shared" si="33"/>
        <v>0</v>
      </c>
      <c r="EN122" s="556"/>
      <c r="EO122" s="556"/>
      <c r="EP122" s="556"/>
      <c r="EQ122" s="556"/>
      <c r="ER122" s="556"/>
      <c r="ES122" s="560">
        <f t="shared" si="34"/>
        <v>0</v>
      </c>
      <c r="ET122" s="556"/>
      <c r="EU122" s="556"/>
      <c r="EV122" s="556"/>
      <c r="EW122" s="556"/>
      <c r="EX122" s="556"/>
      <c r="EY122" s="555">
        <f t="shared" si="45"/>
        <v>0</v>
      </c>
      <c r="EZ122" s="556"/>
      <c r="FA122" s="556"/>
      <c r="FB122" s="556"/>
      <c r="FC122" s="556"/>
      <c r="FD122" s="556"/>
      <c r="FE122" s="556"/>
      <c r="FG122" s="557">
        <f t="shared" si="43"/>
        <v>0</v>
      </c>
      <c r="FH122" s="558"/>
      <c r="FI122" s="558"/>
      <c r="FJ122" s="558"/>
      <c r="FK122" s="558"/>
      <c r="FL122" s="558"/>
      <c r="FM122" s="558"/>
      <c r="FN122" s="559">
        <f t="shared" si="35"/>
        <v>0</v>
      </c>
      <c r="FO122" s="558"/>
      <c r="FP122" s="558"/>
      <c r="FQ122" s="558"/>
      <c r="FR122" s="558"/>
      <c r="FS122" s="558"/>
      <c r="FT122" s="560">
        <f t="shared" si="36"/>
        <v>0</v>
      </c>
      <c r="FU122" s="556"/>
      <c r="FV122" s="556"/>
      <c r="FW122" s="556"/>
      <c r="FX122" s="556"/>
      <c r="FY122" s="556"/>
      <c r="FZ122" s="560">
        <f t="shared" si="37"/>
        <v>0</v>
      </c>
      <c r="GA122" s="556"/>
      <c r="GB122" s="556"/>
      <c r="GC122" s="556"/>
      <c r="GD122" s="556"/>
      <c r="GE122" s="556"/>
      <c r="GF122" s="555">
        <f t="shared" si="39"/>
        <v>0</v>
      </c>
      <c r="GG122" s="556"/>
      <c r="GH122" s="556"/>
      <c r="GI122" s="556"/>
      <c r="GJ122" s="556"/>
      <c r="GK122" s="556"/>
      <c r="GL122" s="556"/>
      <c r="GV122" s="1"/>
      <c r="GW122" s="1"/>
      <c r="GX122" s="1"/>
      <c r="GY122" s="1"/>
      <c r="GZ122" s="1"/>
      <c r="HA122" s="1"/>
      <c r="HB122" s="1"/>
      <c r="HC122" s="1"/>
      <c r="HD122" s="1"/>
      <c r="HE122" s="1"/>
      <c r="HF122" s="1"/>
      <c r="HG122" s="1"/>
      <c r="HH122" s="1"/>
      <c r="HI122" s="1"/>
    </row>
    <row r="123" spans="50:217" ht="12.75">
      <c r="AX123" s="141" t="str">
        <f t="shared" si="24"/>
        <v>-</v>
      </c>
      <c r="AY123" s="558">
        <f>IF(ROWS($AY$25:AY123)&gt;$BL$9,0,ROWS($AY$25:AY123))</f>
        <v>0</v>
      </c>
      <c r="AZ123" s="558"/>
      <c r="BA123" s="558"/>
      <c r="BB123" s="558"/>
      <c r="BC123" s="558"/>
      <c r="BD123" s="557">
        <f t="shared" si="40"/>
        <v>0</v>
      </c>
      <c r="BE123" s="558"/>
      <c r="BF123" s="558"/>
      <c r="BG123" s="558"/>
      <c r="BH123" s="558"/>
      <c r="BI123" s="558"/>
      <c r="BJ123" s="558"/>
      <c r="BK123" s="559">
        <f t="shared" si="25"/>
        <v>0</v>
      </c>
      <c r="BL123" s="558"/>
      <c r="BM123" s="558"/>
      <c r="BN123" s="558"/>
      <c r="BO123" s="558"/>
      <c r="BP123" s="558"/>
      <c r="BQ123" s="560">
        <f t="shared" si="26"/>
        <v>0</v>
      </c>
      <c r="BR123" s="556"/>
      <c r="BS123" s="556"/>
      <c r="BT123" s="556"/>
      <c r="BU123" s="556"/>
      <c r="BV123" s="556"/>
      <c r="BW123" s="560">
        <f t="shared" si="27"/>
        <v>0</v>
      </c>
      <c r="BX123" s="556"/>
      <c r="BY123" s="556"/>
      <c r="BZ123" s="556"/>
      <c r="CA123" s="556"/>
      <c r="CB123" s="556"/>
      <c r="CC123" s="555">
        <f t="shared" si="44"/>
        <v>0</v>
      </c>
      <c r="CD123" s="556"/>
      <c r="CE123" s="556"/>
      <c r="CF123" s="556"/>
      <c r="CG123" s="556"/>
      <c r="CH123" s="556"/>
      <c r="CI123" s="556"/>
      <c r="CK123" s="557">
        <f t="shared" si="41"/>
        <v>0</v>
      </c>
      <c r="CL123" s="558"/>
      <c r="CM123" s="558"/>
      <c r="CN123" s="558"/>
      <c r="CO123" s="558"/>
      <c r="CP123" s="558"/>
      <c r="CQ123" s="558"/>
      <c r="CR123" s="559">
        <f t="shared" si="28"/>
        <v>0</v>
      </c>
      <c r="CS123" s="558"/>
      <c r="CT123" s="558"/>
      <c r="CU123" s="558"/>
      <c r="CV123" s="558"/>
      <c r="CW123" s="558"/>
      <c r="CX123" s="560">
        <f t="shared" si="29"/>
        <v>0</v>
      </c>
      <c r="CY123" s="556"/>
      <c r="CZ123" s="556"/>
      <c r="DA123" s="556"/>
      <c r="DB123" s="556"/>
      <c r="DC123" s="556"/>
      <c r="DD123" s="560">
        <f t="shared" si="30"/>
        <v>0</v>
      </c>
      <c r="DE123" s="556"/>
      <c r="DF123" s="556"/>
      <c r="DG123" s="556"/>
      <c r="DH123" s="556"/>
      <c r="DI123" s="556"/>
      <c r="DJ123" s="555">
        <f t="shared" si="38"/>
        <v>0</v>
      </c>
      <c r="DK123" s="556"/>
      <c r="DL123" s="556"/>
      <c r="DM123" s="556"/>
      <c r="DN123" s="556"/>
      <c r="DO123" s="556"/>
      <c r="DP123" s="556"/>
      <c r="DT123" s="141" t="str">
        <f t="shared" si="31"/>
        <v>-</v>
      </c>
      <c r="DU123" s="558">
        <f>IF(ROWS($DU$25:DU123)&gt;$EH$9,0,ROWS($DU$25:DU123))</f>
        <v>0</v>
      </c>
      <c r="DV123" s="558"/>
      <c r="DW123" s="558"/>
      <c r="DX123" s="558"/>
      <c r="DY123" s="558"/>
      <c r="DZ123" s="557">
        <f t="shared" si="42"/>
        <v>0</v>
      </c>
      <c r="EA123" s="558"/>
      <c r="EB123" s="558"/>
      <c r="EC123" s="558"/>
      <c r="ED123" s="558"/>
      <c r="EE123" s="558"/>
      <c r="EF123" s="558"/>
      <c r="EG123" s="559">
        <f t="shared" si="32"/>
        <v>0</v>
      </c>
      <c r="EH123" s="558"/>
      <c r="EI123" s="558"/>
      <c r="EJ123" s="558"/>
      <c r="EK123" s="558"/>
      <c r="EL123" s="558"/>
      <c r="EM123" s="560">
        <f t="shared" si="33"/>
        <v>0</v>
      </c>
      <c r="EN123" s="556"/>
      <c r="EO123" s="556"/>
      <c r="EP123" s="556"/>
      <c r="EQ123" s="556"/>
      <c r="ER123" s="556"/>
      <c r="ES123" s="560">
        <f t="shared" si="34"/>
        <v>0</v>
      </c>
      <c r="ET123" s="556"/>
      <c r="EU123" s="556"/>
      <c r="EV123" s="556"/>
      <c r="EW123" s="556"/>
      <c r="EX123" s="556"/>
      <c r="EY123" s="555">
        <f t="shared" si="45"/>
        <v>0</v>
      </c>
      <c r="EZ123" s="556"/>
      <c r="FA123" s="556"/>
      <c r="FB123" s="556"/>
      <c r="FC123" s="556"/>
      <c r="FD123" s="556"/>
      <c r="FE123" s="556"/>
      <c r="FG123" s="557">
        <f t="shared" si="43"/>
        <v>0</v>
      </c>
      <c r="FH123" s="558"/>
      <c r="FI123" s="558"/>
      <c r="FJ123" s="558"/>
      <c r="FK123" s="558"/>
      <c r="FL123" s="558"/>
      <c r="FM123" s="558"/>
      <c r="FN123" s="559">
        <f t="shared" si="35"/>
        <v>0</v>
      </c>
      <c r="FO123" s="558"/>
      <c r="FP123" s="558"/>
      <c r="FQ123" s="558"/>
      <c r="FR123" s="558"/>
      <c r="FS123" s="558"/>
      <c r="FT123" s="560">
        <f t="shared" si="36"/>
        <v>0</v>
      </c>
      <c r="FU123" s="556"/>
      <c r="FV123" s="556"/>
      <c r="FW123" s="556"/>
      <c r="FX123" s="556"/>
      <c r="FY123" s="556"/>
      <c r="FZ123" s="560">
        <f t="shared" si="37"/>
        <v>0</v>
      </c>
      <c r="GA123" s="556"/>
      <c r="GB123" s="556"/>
      <c r="GC123" s="556"/>
      <c r="GD123" s="556"/>
      <c r="GE123" s="556"/>
      <c r="GF123" s="555">
        <f t="shared" si="39"/>
        <v>0</v>
      </c>
      <c r="GG123" s="556"/>
      <c r="GH123" s="556"/>
      <c r="GI123" s="556"/>
      <c r="GJ123" s="556"/>
      <c r="GK123" s="556"/>
      <c r="GL123" s="556"/>
      <c r="GV123" s="1"/>
      <c r="GW123" s="1"/>
      <c r="GX123" s="1"/>
      <c r="GY123" s="1"/>
      <c r="GZ123" s="1"/>
      <c r="HA123" s="1"/>
      <c r="HB123" s="1"/>
      <c r="HC123" s="1"/>
      <c r="HD123" s="1"/>
      <c r="HE123" s="1"/>
      <c r="HF123" s="1"/>
      <c r="HG123" s="1"/>
      <c r="HH123" s="1"/>
      <c r="HI123" s="1"/>
    </row>
    <row r="124" spans="50:217" ht="12.75">
      <c r="AX124" s="141" t="str">
        <f t="shared" si="24"/>
        <v>-</v>
      </c>
      <c r="AY124" s="558">
        <f>IF(ROWS($AY$25:AY124)&gt;$BL$9,0,ROWS($AY$25:AY124))</f>
        <v>0</v>
      </c>
      <c r="AZ124" s="558"/>
      <c r="BA124" s="558"/>
      <c r="BB124" s="558"/>
      <c r="BC124" s="558"/>
      <c r="BD124" s="557">
        <f t="shared" si="40"/>
        <v>0</v>
      </c>
      <c r="BE124" s="558"/>
      <c r="BF124" s="558"/>
      <c r="BG124" s="558"/>
      <c r="BH124" s="558"/>
      <c r="BI124" s="558"/>
      <c r="BJ124" s="558"/>
      <c r="BK124" s="559">
        <f t="shared" si="25"/>
        <v>0</v>
      </c>
      <c r="BL124" s="558"/>
      <c r="BM124" s="558"/>
      <c r="BN124" s="558"/>
      <c r="BO124" s="558"/>
      <c r="BP124" s="558"/>
      <c r="BQ124" s="560">
        <f t="shared" si="26"/>
        <v>0</v>
      </c>
      <c r="BR124" s="556"/>
      <c r="BS124" s="556"/>
      <c r="BT124" s="556"/>
      <c r="BU124" s="556"/>
      <c r="BV124" s="556"/>
      <c r="BW124" s="560">
        <f t="shared" si="27"/>
        <v>0</v>
      </c>
      <c r="BX124" s="556"/>
      <c r="BY124" s="556"/>
      <c r="BZ124" s="556"/>
      <c r="CA124" s="556"/>
      <c r="CB124" s="556"/>
      <c r="CC124" s="555">
        <f t="shared" si="44"/>
        <v>0</v>
      </c>
      <c r="CD124" s="556"/>
      <c r="CE124" s="556"/>
      <c r="CF124" s="556"/>
      <c r="CG124" s="556"/>
      <c r="CH124" s="556"/>
      <c r="CI124" s="556"/>
      <c r="CK124" s="557">
        <f t="shared" si="41"/>
        <v>0</v>
      </c>
      <c r="CL124" s="558"/>
      <c r="CM124" s="558"/>
      <c r="CN124" s="558"/>
      <c r="CO124" s="558"/>
      <c r="CP124" s="558"/>
      <c r="CQ124" s="558"/>
      <c r="CR124" s="559">
        <f t="shared" si="28"/>
        <v>0</v>
      </c>
      <c r="CS124" s="558"/>
      <c r="CT124" s="558"/>
      <c r="CU124" s="558"/>
      <c r="CV124" s="558"/>
      <c r="CW124" s="558"/>
      <c r="CX124" s="560">
        <f t="shared" si="29"/>
        <v>0</v>
      </c>
      <c r="CY124" s="556"/>
      <c r="CZ124" s="556"/>
      <c r="DA124" s="556"/>
      <c r="DB124" s="556"/>
      <c r="DC124" s="556"/>
      <c r="DD124" s="560">
        <f t="shared" si="30"/>
        <v>0</v>
      </c>
      <c r="DE124" s="556"/>
      <c r="DF124" s="556"/>
      <c r="DG124" s="556"/>
      <c r="DH124" s="556"/>
      <c r="DI124" s="556"/>
      <c r="DJ124" s="555">
        <f t="shared" si="38"/>
        <v>0</v>
      </c>
      <c r="DK124" s="556"/>
      <c r="DL124" s="556"/>
      <c r="DM124" s="556"/>
      <c r="DN124" s="556"/>
      <c r="DO124" s="556"/>
      <c r="DP124" s="556"/>
      <c r="DT124" s="141" t="str">
        <f t="shared" si="31"/>
        <v>-</v>
      </c>
      <c r="DU124" s="558">
        <f>IF(ROWS($DU$25:DU124)&gt;$EH$9,0,ROWS($DU$25:DU124))</f>
        <v>0</v>
      </c>
      <c r="DV124" s="558"/>
      <c r="DW124" s="558"/>
      <c r="DX124" s="558"/>
      <c r="DY124" s="558"/>
      <c r="DZ124" s="557">
        <f t="shared" si="42"/>
        <v>0</v>
      </c>
      <c r="EA124" s="558"/>
      <c r="EB124" s="558"/>
      <c r="EC124" s="558"/>
      <c r="ED124" s="558"/>
      <c r="EE124" s="558"/>
      <c r="EF124" s="558"/>
      <c r="EG124" s="559">
        <f t="shared" si="32"/>
        <v>0</v>
      </c>
      <c r="EH124" s="558"/>
      <c r="EI124" s="558"/>
      <c r="EJ124" s="558"/>
      <c r="EK124" s="558"/>
      <c r="EL124" s="558"/>
      <c r="EM124" s="560">
        <f t="shared" si="33"/>
        <v>0</v>
      </c>
      <c r="EN124" s="556"/>
      <c r="EO124" s="556"/>
      <c r="EP124" s="556"/>
      <c r="EQ124" s="556"/>
      <c r="ER124" s="556"/>
      <c r="ES124" s="560">
        <f t="shared" si="34"/>
        <v>0</v>
      </c>
      <c r="ET124" s="556"/>
      <c r="EU124" s="556"/>
      <c r="EV124" s="556"/>
      <c r="EW124" s="556"/>
      <c r="EX124" s="556"/>
      <c r="EY124" s="555">
        <f t="shared" si="45"/>
        <v>0</v>
      </c>
      <c r="EZ124" s="556"/>
      <c r="FA124" s="556"/>
      <c r="FB124" s="556"/>
      <c r="FC124" s="556"/>
      <c r="FD124" s="556"/>
      <c r="FE124" s="556"/>
      <c r="FG124" s="557">
        <f t="shared" si="43"/>
        <v>0</v>
      </c>
      <c r="FH124" s="558"/>
      <c r="FI124" s="558"/>
      <c r="FJ124" s="558"/>
      <c r="FK124" s="558"/>
      <c r="FL124" s="558"/>
      <c r="FM124" s="558"/>
      <c r="FN124" s="559">
        <f t="shared" si="35"/>
        <v>0</v>
      </c>
      <c r="FO124" s="558"/>
      <c r="FP124" s="558"/>
      <c r="FQ124" s="558"/>
      <c r="FR124" s="558"/>
      <c r="FS124" s="558"/>
      <c r="FT124" s="560">
        <f t="shared" si="36"/>
        <v>0</v>
      </c>
      <c r="FU124" s="556"/>
      <c r="FV124" s="556"/>
      <c r="FW124" s="556"/>
      <c r="FX124" s="556"/>
      <c r="FY124" s="556"/>
      <c r="FZ124" s="560">
        <f t="shared" si="37"/>
        <v>0</v>
      </c>
      <c r="GA124" s="556"/>
      <c r="GB124" s="556"/>
      <c r="GC124" s="556"/>
      <c r="GD124" s="556"/>
      <c r="GE124" s="556"/>
      <c r="GF124" s="555">
        <f t="shared" si="39"/>
        <v>0</v>
      </c>
      <c r="GG124" s="556"/>
      <c r="GH124" s="556"/>
      <c r="GI124" s="556"/>
      <c r="GJ124" s="556"/>
      <c r="GK124" s="556"/>
      <c r="GL124" s="556"/>
      <c r="GV124" s="1"/>
      <c r="GW124" s="1"/>
      <c r="GX124" s="1"/>
      <c r="GY124" s="1"/>
      <c r="GZ124" s="1"/>
      <c r="HA124" s="1"/>
      <c r="HB124" s="1"/>
      <c r="HC124" s="1"/>
      <c r="HD124" s="1"/>
      <c r="HE124" s="1"/>
      <c r="HF124" s="1"/>
      <c r="HG124" s="1"/>
      <c r="HH124" s="1"/>
      <c r="HI124" s="1"/>
    </row>
    <row r="125" spans="50:217" ht="12.75">
      <c r="AX125" s="141" t="str">
        <f t="shared" si="24"/>
        <v>-</v>
      </c>
      <c r="AY125" s="558">
        <f>IF(ROWS($AY$25:AY125)&gt;$BL$9,0,ROWS($AY$25:AY125))</f>
        <v>0</v>
      </c>
      <c r="AZ125" s="558"/>
      <c r="BA125" s="558"/>
      <c r="BB125" s="558"/>
      <c r="BC125" s="558"/>
      <c r="BD125" s="557">
        <f t="shared" si="40"/>
        <v>0</v>
      </c>
      <c r="BE125" s="558"/>
      <c r="BF125" s="558"/>
      <c r="BG125" s="558"/>
      <c r="BH125" s="558"/>
      <c r="BI125" s="558"/>
      <c r="BJ125" s="558"/>
      <c r="BK125" s="559">
        <f t="shared" si="25"/>
        <v>0</v>
      </c>
      <c r="BL125" s="558"/>
      <c r="BM125" s="558"/>
      <c r="BN125" s="558"/>
      <c r="BO125" s="558"/>
      <c r="BP125" s="558"/>
      <c r="BQ125" s="560">
        <f t="shared" si="26"/>
        <v>0</v>
      </c>
      <c r="BR125" s="556"/>
      <c r="BS125" s="556"/>
      <c r="BT125" s="556"/>
      <c r="BU125" s="556"/>
      <c r="BV125" s="556"/>
      <c r="BW125" s="560">
        <f t="shared" si="27"/>
        <v>0</v>
      </c>
      <c r="BX125" s="556"/>
      <c r="BY125" s="556"/>
      <c r="BZ125" s="556"/>
      <c r="CA125" s="556"/>
      <c r="CB125" s="556"/>
      <c r="CC125" s="555">
        <f t="shared" si="44"/>
        <v>0</v>
      </c>
      <c r="CD125" s="556"/>
      <c r="CE125" s="556"/>
      <c r="CF125" s="556"/>
      <c r="CG125" s="556"/>
      <c r="CH125" s="556"/>
      <c r="CI125" s="556"/>
      <c r="CK125" s="557">
        <f t="shared" si="41"/>
        <v>0</v>
      </c>
      <c r="CL125" s="558"/>
      <c r="CM125" s="558"/>
      <c r="CN125" s="558"/>
      <c r="CO125" s="558"/>
      <c r="CP125" s="558"/>
      <c r="CQ125" s="558"/>
      <c r="CR125" s="559">
        <f t="shared" si="28"/>
        <v>0</v>
      </c>
      <c r="CS125" s="558"/>
      <c r="CT125" s="558"/>
      <c r="CU125" s="558"/>
      <c r="CV125" s="558"/>
      <c r="CW125" s="558"/>
      <c r="CX125" s="560">
        <f t="shared" si="29"/>
        <v>0</v>
      </c>
      <c r="CY125" s="556"/>
      <c r="CZ125" s="556"/>
      <c r="DA125" s="556"/>
      <c r="DB125" s="556"/>
      <c r="DC125" s="556"/>
      <c r="DD125" s="560">
        <f t="shared" si="30"/>
        <v>0</v>
      </c>
      <c r="DE125" s="556"/>
      <c r="DF125" s="556"/>
      <c r="DG125" s="556"/>
      <c r="DH125" s="556"/>
      <c r="DI125" s="556"/>
      <c r="DJ125" s="555">
        <f t="shared" si="38"/>
        <v>0</v>
      </c>
      <c r="DK125" s="556"/>
      <c r="DL125" s="556"/>
      <c r="DM125" s="556"/>
      <c r="DN125" s="556"/>
      <c r="DO125" s="556"/>
      <c r="DP125" s="556"/>
      <c r="DT125" s="141" t="str">
        <f t="shared" si="31"/>
        <v>-</v>
      </c>
      <c r="DU125" s="558">
        <f>IF(ROWS($DU$25:DU125)&gt;$EH$9,0,ROWS($DU$25:DU125))</f>
        <v>0</v>
      </c>
      <c r="DV125" s="558"/>
      <c r="DW125" s="558"/>
      <c r="DX125" s="558"/>
      <c r="DY125" s="558"/>
      <c r="DZ125" s="557">
        <f t="shared" si="42"/>
        <v>0</v>
      </c>
      <c r="EA125" s="558"/>
      <c r="EB125" s="558"/>
      <c r="EC125" s="558"/>
      <c r="ED125" s="558"/>
      <c r="EE125" s="558"/>
      <c r="EF125" s="558"/>
      <c r="EG125" s="559">
        <f t="shared" si="32"/>
        <v>0</v>
      </c>
      <c r="EH125" s="558"/>
      <c r="EI125" s="558"/>
      <c r="EJ125" s="558"/>
      <c r="EK125" s="558"/>
      <c r="EL125" s="558"/>
      <c r="EM125" s="560">
        <f t="shared" si="33"/>
        <v>0</v>
      </c>
      <c r="EN125" s="556"/>
      <c r="EO125" s="556"/>
      <c r="EP125" s="556"/>
      <c r="EQ125" s="556"/>
      <c r="ER125" s="556"/>
      <c r="ES125" s="560">
        <f t="shared" si="34"/>
        <v>0</v>
      </c>
      <c r="ET125" s="556"/>
      <c r="EU125" s="556"/>
      <c r="EV125" s="556"/>
      <c r="EW125" s="556"/>
      <c r="EX125" s="556"/>
      <c r="EY125" s="555">
        <f t="shared" si="45"/>
        <v>0</v>
      </c>
      <c r="EZ125" s="556"/>
      <c r="FA125" s="556"/>
      <c r="FB125" s="556"/>
      <c r="FC125" s="556"/>
      <c r="FD125" s="556"/>
      <c r="FE125" s="556"/>
      <c r="FG125" s="557">
        <f t="shared" si="43"/>
        <v>0</v>
      </c>
      <c r="FH125" s="558"/>
      <c r="FI125" s="558"/>
      <c r="FJ125" s="558"/>
      <c r="FK125" s="558"/>
      <c r="FL125" s="558"/>
      <c r="FM125" s="558"/>
      <c r="FN125" s="559">
        <f t="shared" si="35"/>
        <v>0</v>
      </c>
      <c r="FO125" s="558"/>
      <c r="FP125" s="558"/>
      <c r="FQ125" s="558"/>
      <c r="FR125" s="558"/>
      <c r="FS125" s="558"/>
      <c r="FT125" s="560">
        <f t="shared" si="36"/>
        <v>0</v>
      </c>
      <c r="FU125" s="556"/>
      <c r="FV125" s="556"/>
      <c r="FW125" s="556"/>
      <c r="FX125" s="556"/>
      <c r="FY125" s="556"/>
      <c r="FZ125" s="560">
        <f t="shared" si="37"/>
        <v>0</v>
      </c>
      <c r="GA125" s="556"/>
      <c r="GB125" s="556"/>
      <c r="GC125" s="556"/>
      <c r="GD125" s="556"/>
      <c r="GE125" s="556"/>
      <c r="GF125" s="555">
        <f t="shared" si="39"/>
        <v>0</v>
      </c>
      <c r="GG125" s="556"/>
      <c r="GH125" s="556"/>
      <c r="GI125" s="556"/>
      <c r="GJ125" s="556"/>
      <c r="GK125" s="556"/>
      <c r="GL125" s="556"/>
      <c r="GV125" s="1"/>
      <c r="GW125" s="1"/>
      <c r="GX125" s="1"/>
      <c r="GY125" s="1"/>
      <c r="GZ125" s="1"/>
      <c r="HA125" s="1"/>
      <c r="HB125" s="1"/>
      <c r="HC125" s="1"/>
      <c r="HD125" s="1"/>
      <c r="HE125" s="1"/>
      <c r="HF125" s="1"/>
      <c r="HG125" s="1"/>
      <c r="HH125" s="1"/>
      <c r="HI125" s="1"/>
    </row>
    <row r="126" spans="50:217" ht="12.75">
      <c r="AX126" s="141" t="str">
        <f t="shared" si="24"/>
        <v>-</v>
      </c>
      <c r="AY126" s="558">
        <f>IF(ROWS($AY$25:AY126)&gt;$BL$9,0,ROWS($AY$25:AY126))</f>
        <v>0</v>
      </c>
      <c r="AZ126" s="558"/>
      <c r="BA126" s="558"/>
      <c r="BB126" s="558"/>
      <c r="BC126" s="558"/>
      <c r="BD126" s="557">
        <f t="shared" si="40"/>
        <v>0</v>
      </c>
      <c r="BE126" s="558"/>
      <c r="BF126" s="558"/>
      <c r="BG126" s="558"/>
      <c r="BH126" s="558"/>
      <c r="BI126" s="558"/>
      <c r="BJ126" s="558"/>
      <c r="BK126" s="559">
        <f t="shared" si="25"/>
        <v>0</v>
      </c>
      <c r="BL126" s="558"/>
      <c r="BM126" s="558"/>
      <c r="BN126" s="558"/>
      <c r="BO126" s="558"/>
      <c r="BP126" s="558"/>
      <c r="BQ126" s="560">
        <f t="shared" si="26"/>
        <v>0</v>
      </c>
      <c r="BR126" s="556"/>
      <c r="BS126" s="556"/>
      <c r="BT126" s="556"/>
      <c r="BU126" s="556"/>
      <c r="BV126" s="556"/>
      <c r="BW126" s="560">
        <f t="shared" si="27"/>
        <v>0</v>
      </c>
      <c r="BX126" s="556"/>
      <c r="BY126" s="556"/>
      <c r="BZ126" s="556"/>
      <c r="CA126" s="556"/>
      <c r="CB126" s="556"/>
      <c r="CC126" s="555">
        <f t="shared" si="44"/>
        <v>0</v>
      </c>
      <c r="CD126" s="556"/>
      <c r="CE126" s="556"/>
      <c r="CF126" s="556"/>
      <c r="CG126" s="556"/>
      <c r="CH126" s="556"/>
      <c r="CI126" s="556"/>
      <c r="CK126" s="557">
        <f t="shared" si="41"/>
        <v>0</v>
      </c>
      <c r="CL126" s="558"/>
      <c r="CM126" s="558"/>
      <c r="CN126" s="558"/>
      <c r="CO126" s="558"/>
      <c r="CP126" s="558"/>
      <c r="CQ126" s="558"/>
      <c r="CR126" s="559">
        <f t="shared" si="28"/>
        <v>0</v>
      </c>
      <c r="CS126" s="558"/>
      <c r="CT126" s="558"/>
      <c r="CU126" s="558"/>
      <c r="CV126" s="558"/>
      <c r="CW126" s="558"/>
      <c r="CX126" s="560">
        <f t="shared" si="29"/>
        <v>0</v>
      </c>
      <c r="CY126" s="556"/>
      <c r="CZ126" s="556"/>
      <c r="DA126" s="556"/>
      <c r="DB126" s="556"/>
      <c r="DC126" s="556"/>
      <c r="DD126" s="560">
        <f t="shared" si="30"/>
        <v>0</v>
      </c>
      <c r="DE126" s="556"/>
      <c r="DF126" s="556"/>
      <c r="DG126" s="556"/>
      <c r="DH126" s="556"/>
      <c r="DI126" s="556"/>
      <c r="DJ126" s="555">
        <f t="shared" si="38"/>
        <v>0</v>
      </c>
      <c r="DK126" s="556"/>
      <c r="DL126" s="556"/>
      <c r="DM126" s="556"/>
      <c r="DN126" s="556"/>
      <c r="DO126" s="556"/>
      <c r="DP126" s="556"/>
      <c r="DT126" s="141" t="str">
        <f t="shared" si="31"/>
        <v>-</v>
      </c>
      <c r="DU126" s="558">
        <f>IF(ROWS($DU$25:DU126)&gt;$EH$9,0,ROWS($DU$25:DU126))</f>
        <v>0</v>
      </c>
      <c r="DV126" s="558"/>
      <c r="DW126" s="558"/>
      <c r="DX126" s="558"/>
      <c r="DY126" s="558"/>
      <c r="DZ126" s="557">
        <f t="shared" si="42"/>
        <v>0</v>
      </c>
      <c r="EA126" s="558"/>
      <c r="EB126" s="558"/>
      <c r="EC126" s="558"/>
      <c r="ED126" s="558"/>
      <c r="EE126" s="558"/>
      <c r="EF126" s="558"/>
      <c r="EG126" s="559">
        <f t="shared" si="32"/>
        <v>0</v>
      </c>
      <c r="EH126" s="558"/>
      <c r="EI126" s="558"/>
      <c r="EJ126" s="558"/>
      <c r="EK126" s="558"/>
      <c r="EL126" s="558"/>
      <c r="EM126" s="560">
        <f t="shared" si="33"/>
        <v>0</v>
      </c>
      <c r="EN126" s="556"/>
      <c r="EO126" s="556"/>
      <c r="EP126" s="556"/>
      <c r="EQ126" s="556"/>
      <c r="ER126" s="556"/>
      <c r="ES126" s="560">
        <f t="shared" si="34"/>
        <v>0</v>
      </c>
      <c r="ET126" s="556"/>
      <c r="EU126" s="556"/>
      <c r="EV126" s="556"/>
      <c r="EW126" s="556"/>
      <c r="EX126" s="556"/>
      <c r="EY126" s="555">
        <f t="shared" si="45"/>
        <v>0</v>
      </c>
      <c r="EZ126" s="556"/>
      <c r="FA126" s="556"/>
      <c r="FB126" s="556"/>
      <c r="FC126" s="556"/>
      <c r="FD126" s="556"/>
      <c r="FE126" s="556"/>
      <c r="FG126" s="557">
        <f t="shared" si="43"/>
        <v>0</v>
      </c>
      <c r="FH126" s="558"/>
      <c r="FI126" s="558"/>
      <c r="FJ126" s="558"/>
      <c r="FK126" s="558"/>
      <c r="FL126" s="558"/>
      <c r="FM126" s="558"/>
      <c r="FN126" s="559">
        <f t="shared" si="35"/>
        <v>0</v>
      </c>
      <c r="FO126" s="558"/>
      <c r="FP126" s="558"/>
      <c r="FQ126" s="558"/>
      <c r="FR126" s="558"/>
      <c r="FS126" s="558"/>
      <c r="FT126" s="560">
        <f t="shared" si="36"/>
        <v>0</v>
      </c>
      <c r="FU126" s="556"/>
      <c r="FV126" s="556"/>
      <c r="FW126" s="556"/>
      <c r="FX126" s="556"/>
      <c r="FY126" s="556"/>
      <c r="FZ126" s="560">
        <f t="shared" si="37"/>
        <v>0</v>
      </c>
      <c r="GA126" s="556"/>
      <c r="GB126" s="556"/>
      <c r="GC126" s="556"/>
      <c r="GD126" s="556"/>
      <c r="GE126" s="556"/>
      <c r="GF126" s="555">
        <f t="shared" si="39"/>
        <v>0</v>
      </c>
      <c r="GG126" s="556"/>
      <c r="GH126" s="556"/>
      <c r="GI126" s="556"/>
      <c r="GJ126" s="556"/>
      <c r="GK126" s="556"/>
      <c r="GL126" s="556"/>
      <c r="GV126" s="1"/>
      <c r="GW126" s="1"/>
      <c r="GX126" s="1"/>
      <c r="GY126" s="1"/>
      <c r="GZ126" s="1"/>
      <c r="HA126" s="1"/>
      <c r="HB126" s="1"/>
      <c r="HC126" s="1"/>
      <c r="HD126" s="1"/>
      <c r="HE126" s="1"/>
      <c r="HF126" s="1"/>
      <c r="HG126" s="1"/>
      <c r="HH126" s="1"/>
      <c r="HI126" s="1"/>
    </row>
    <row r="127" spans="50:217" ht="12.75">
      <c r="AX127" s="141" t="str">
        <f t="shared" si="24"/>
        <v>-</v>
      </c>
      <c r="AY127" s="558">
        <f>IF(ROWS($AY$25:AY127)&gt;$BL$9,0,ROWS($AY$25:AY127))</f>
        <v>0</v>
      </c>
      <c r="AZ127" s="558"/>
      <c r="BA127" s="558"/>
      <c r="BB127" s="558"/>
      <c r="BC127" s="558"/>
      <c r="BD127" s="557">
        <f t="shared" si="40"/>
        <v>0</v>
      </c>
      <c r="BE127" s="558"/>
      <c r="BF127" s="558"/>
      <c r="BG127" s="558"/>
      <c r="BH127" s="558"/>
      <c r="BI127" s="558"/>
      <c r="BJ127" s="558"/>
      <c r="BK127" s="559">
        <f t="shared" si="25"/>
        <v>0</v>
      </c>
      <c r="BL127" s="558"/>
      <c r="BM127" s="558"/>
      <c r="BN127" s="558"/>
      <c r="BO127" s="558"/>
      <c r="BP127" s="558"/>
      <c r="BQ127" s="560">
        <f t="shared" si="26"/>
        <v>0</v>
      </c>
      <c r="BR127" s="556"/>
      <c r="BS127" s="556"/>
      <c r="BT127" s="556"/>
      <c r="BU127" s="556"/>
      <c r="BV127" s="556"/>
      <c r="BW127" s="560">
        <f t="shared" si="27"/>
        <v>0</v>
      </c>
      <c r="BX127" s="556"/>
      <c r="BY127" s="556"/>
      <c r="BZ127" s="556"/>
      <c r="CA127" s="556"/>
      <c r="CB127" s="556"/>
      <c r="CC127" s="555">
        <f t="shared" si="44"/>
        <v>0</v>
      </c>
      <c r="CD127" s="556"/>
      <c r="CE127" s="556"/>
      <c r="CF127" s="556"/>
      <c r="CG127" s="556"/>
      <c r="CH127" s="556"/>
      <c r="CI127" s="556"/>
      <c r="CK127" s="557">
        <f t="shared" si="41"/>
        <v>0</v>
      </c>
      <c r="CL127" s="558"/>
      <c r="CM127" s="558"/>
      <c r="CN127" s="558"/>
      <c r="CO127" s="558"/>
      <c r="CP127" s="558"/>
      <c r="CQ127" s="558"/>
      <c r="CR127" s="559">
        <f t="shared" si="28"/>
        <v>0</v>
      </c>
      <c r="CS127" s="558"/>
      <c r="CT127" s="558"/>
      <c r="CU127" s="558"/>
      <c r="CV127" s="558"/>
      <c r="CW127" s="558"/>
      <c r="CX127" s="560">
        <f t="shared" si="29"/>
        <v>0</v>
      </c>
      <c r="CY127" s="556"/>
      <c r="CZ127" s="556"/>
      <c r="DA127" s="556"/>
      <c r="DB127" s="556"/>
      <c r="DC127" s="556"/>
      <c r="DD127" s="560">
        <f t="shared" si="30"/>
        <v>0</v>
      </c>
      <c r="DE127" s="556"/>
      <c r="DF127" s="556"/>
      <c r="DG127" s="556"/>
      <c r="DH127" s="556"/>
      <c r="DI127" s="556"/>
      <c r="DJ127" s="555">
        <f t="shared" si="38"/>
        <v>0</v>
      </c>
      <c r="DK127" s="556"/>
      <c r="DL127" s="556"/>
      <c r="DM127" s="556"/>
      <c r="DN127" s="556"/>
      <c r="DO127" s="556"/>
      <c r="DP127" s="556"/>
      <c r="DT127" s="141" t="str">
        <f t="shared" si="31"/>
        <v>-</v>
      </c>
      <c r="DU127" s="558">
        <f>IF(ROWS($DU$25:DU127)&gt;$EH$9,0,ROWS($DU$25:DU127))</f>
        <v>0</v>
      </c>
      <c r="DV127" s="558"/>
      <c r="DW127" s="558"/>
      <c r="DX127" s="558"/>
      <c r="DY127" s="558"/>
      <c r="DZ127" s="557">
        <f t="shared" si="42"/>
        <v>0</v>
      </c>
      <c r="EA127" s="558"/>
      <c r="EB127" s="558"/>
      <c r="EC127" s="558"/>
      <c r="ED127" s="558"/>
      <c r="EE127" s="558"/>
      <c r="EF127" s="558"/>
      <c r="EG127" s="559">
        <f t="shared" si="32"/>
        <v>0</v>
      </c>
      <c r="EH127" s="558"/>
      <c r="EI127" s="558"/>
      <c r="EJ127" s="558"/>
      <c r="EK127" s="558"/>
      <c r="EL127" s="558"/>
      <c r="EM127" s="560">
        <f t="shared" si="33"/>
        <v>0</v>
      </c>
      <c r="EN127" s="556"/>
      <c r="EO127" s="556"/>
      <c r="EP127" s="556"/>
      <c r="EQ127" s="556"/>
      <c r="ER127" s="556"/>
      <c r="ES127" s="560">
        <f t="shared" si="34"/>
        <v>0</v>
      </c>
      <c r="ET127" s="556"/>
      <c r="EU127" s="556"/>
      <c r="EV127" s="556"/>
      <c r="EW127" s="556"/>
      <c r="EX127" s="556"/>
      <c r="EY127" s="555">
        <f t="shared" si="45"/>
        <v>0</v>
      </c>
      <c r="EZ127" s="556"/>
      <c r="FA127" s="556"/>
      <c r="FB127" s="556"/>
      <c r="FC127" s="556"/>
      <c r="FD127" s="556"/>
      <c r="FE127" s="556"/>
      <c r="FG127" s="557">
        <f t="shared" si="43"/>
        <v>0</v>
      </c>
      <c r="FH127" s="558"/>
      <c r="FI127" s="558"/>
      <c r="FJ127" s="558"/>
      <c r="FK127" s="558"/>
      <c r="FL127" s="558"/>
      <c r="FM127" s="558"/>
      <c r="FN127" s="559">
        <f t="shared" si="35"/>
        <v>0</v>
      </c>
      <c r="FO127" s="558"/>
      <c r="FP127" s="558"/>
      <c r="FQ127" s="558"/>
      <c r="FR127" s="558"/>
      <c r="FS127" s="558"/>
      <c r="FT127" s="560">
        <f t="shared" si="36"/>
        <v>0</v>
      </c>
      <c r="FU127" s="556"/>
      <c r="FV127" s="556"/>
      <c r="FW127" s="556"/>
      <c r="FX127" s="556"/>
      <c r="FY127" s="556"/>
      <c r="FZ127" s="560">
        <f t="shared" si="37"/>
        <v>0</v>
      </c>
      <c r="GA127" s="556"/>
      <c r="GB127" s="556"/>
      <c r="GC127" s="556"/>
      <c r="GD127" s="556"/>
      <c r="GE127" s="556"/>
      <c r="GF127" s="555">
        <f t="shared" si="39"/>
        <v>0</v>
      </c>
      <c r="GG127" s="556"/>
      <c r="GH127" s="556"/>
      <c r="GI127" s="556"/>
      <c r="GJ127" s="556"/>
      <c r="GK127" s="556"/>
      <c r="GL127" s="556"/>
      <c r="GV127" s="1"/>
      <c r="GW127" s="1"/>
      <c r="GX127" s="1"/>
      <c r="GY127" s="1"/>
      <c r="GZ127" s="1"/>
      <c r="HA127" s="1"/>
      <c r="HB127" s="1"/>
      <c r="HC127" s="1"/>
      <c r="HD127" s="1"/>
      <c r="HE127" s="1"/>
      <c r="HF127" s="1"/>
      <c r="HG127" s="1"/>
      <c r="HH127" s="1"/>
      <c r="HI127" s="1"/>
    </row>
    <row r="128" spans="50:217" ht="12.75">
      <c r="AX128" s="141" t="str">
        <f t="shared" si="24"/>
        <v>-</v>
      </c>
      <c r="AY128" s="558">
        <f>IF(ROWS($AY$25:AY128)&gt;$BL$9,0,ROWS($AY$25:AY128))</f>
        <v>0</v>
      </c>
      <c r="AZ128" s="558"/>
      <c r="BA128" s="558"/>
      <c r="BB128" s="558"/>
      <c r="BC128" s="558"/>
      <c r="BD128" s="557">
        <f t="shared" si="40"/>
        <v>0</v>
      </c>
      <c r="BE128" s="558"/>
      <c r="BF128" s="558"/>
      <c r="BG128" s="558"/>
      <c r="BH128" s="558"/>
      <c r="BI128" s="558"/>
      <c r="BJ128" s="558"/>
      <c r="BK128" s="559">
        <f t="shared" si="25"/>
        <v>0</v>
      </c>
      <c r="BL128" s="558"/>
      <c r="BM128" s="558"/>
      <c r="BN128" s="558"/>
      <c r="BO128" s="558"/>
      <c r="BP128" s="558"/>
      <c r="BQ128" s="560">
        <f t="shared" si="26"/>
        <v>0</v>
      </c>
      <c r="BR128" s="556"/>
      <c r="BS128" s="556"/>
      <c r="BT128" s="556"/>
      <c r="BU128" s="556"/>
      <c r="BV128" s="556"/>
      <c r="BW128" s="560">
        <f t="shared" si="27"/>
        <v>0</v>
      </c>
      <c r="BX128" s="556"/>
      <c r="BY128" s="556"/>
      <c r="BZ128" s="556"/>
      <c r="CA128" s="556"/>
      <c r="CB128" s="556"/>
      <c r="CC128" s="555">
        <f t="shared" si="44"/>
        <v>0</v>
      </c>
      <c r="CD128" s="556"/>
      <c r="CE128" s="556"/>
      <c r="CF128" s="556"/>
      <c r="CG128" s="556"/>
      <c r="CH128" s="556"/>
      <c r="CI128" s="556"/>
      <c r="CK128" s="557">
        <f t="shared" si="41"/>
        <v>0</v>
      </c>
      <c r="CL128" s="558"/>
      <c r="CM128" s="558"/>
      <c r="CN128" s="558"/>
      <c r="CO128" s="558"/>
      <c r="CP128" s="558"/>
      <c r="CQ128" s="558"/>
      <c r="CR128" s="559">
        <f t="shared" si="28"/>
        <v>0</v>
      </c>
      <c r="CS128" s="558"/>
      <c r="CT128" s="558"/>
      <c r="CU128" s="558"/>
      <c r="CV128" s="558"/>
      <c r="CW128" s="558"/>
      <c r="CX128" s="560">
        <f t="shared" si="29"/>
        <v>0</v>
      </c>
      <c r="CY128" s="556"/>
      <c r="CZ128" s="556"/>
      <c r="DA128" s="556"/>
      <c r="DB128" s="556"/>
      <c r="DC128" s="556"/>
      <c r="DD128" s="560">
        <f t="shared" si="30"/>
        <v>0</v>
      </c>
      <c r="DE128" s="556"/>
      <c r="DF128" s="556"/>
      <c r="DG128" s="556"/>
      <c r="DH128" s="556"/>
      <c r="DI128" s="556"/>
      <c r="DJ128" s="555">
        <f t="shared" si="38"/>
        <v>0</v>
      </c>
      <c r="DK128" s="556"/>
      <c r="DL128" s="556"/>
      <c r="DM128" s="556"/>
      <c r="DN128" s="556"/>
      <c r="DO128" s="556"/>
      <c r="DP128" s="556"/>
      <c r="DT128" s="141" t="str">
        <f t="shared" si="31"/>
        <v>-</v>
      </c>
      <c r="DU128" s="558">
        <f>IF(ROWS($DU$25:DU128)&gt;$EH$9,0,ROWS($DU$25:DU128))</f>
        <v>0</v>
      </c>
      <c r="DV128" s="558"/>
      <c r="DW128" s="558"/>
      <c r="DX128" s="558"/>
      <c r="DY128" s="558"/>
      <c r="DZ128" s="557">
        <f t="shared" si="42"/>
        <v>0</v>
      </c>
      <c r="EA128" s="558"/>
      <c r="EB128" s="558"/>
      <c r="EC128" s="558"/>
      <c r="ED128" s="558"/>
      <c r="EE128" s="558"/>
      <c r="EF128" s="558"/>
      <c r="EG128" s="559">
        <f t="shared" si="32"/>
        <v>0</v>
      </c>
      <c r="EH128" s="558"/>
      <c r="EI128" s="558"/>
      <c r="EJ128" s="558"/>
      <c r="EK128" s="558"/>
      <c r="EL128" s="558"/>
      <c r="EM128" s="560">
        <f t="shared" si="33"/>
        <v>0</v>
      </c>
      <c r="EN128" s="556"/>
      <c r="EO128" s="556"/>
      <c r="EP128" s="556"/>
      <c r="EQ128" s="556"/>
      <c r="ER128" s="556"/>
      <c r="ES128" s="560">
        <f t="shared" si="34"/>
        <v>0</v>
      </c>
      <c r="ET128" s="556"/>
      <c r="EU128" s="556"/>
      <c r="EV128" s="556"/>
      <c r="EW128" s="556"/>
      <c r="EX128" s="556"/>
      <c r="EY128" s="555">
        <f t="shared" si="45"/>
        <v>0</v>
      </c>
      <c r="EZ128" s="556"/>
      <c r="FA128" s="556"/>
      <c r="FB128" s="556"/>
      <c r="FC128" s="556"/>
      <c r="FD128" s="556"/>
      <c r="FE128" s="556"/>
      <c r="FG128" s="557">
        <f t="shared" si="43"/>
        <v>0</v>
      </c>
      <c r="FH128" s="558"/>
      <c r="FI128" s="558"/>
      <c r="FJ128" s="558"/>
      <c r="FK128" s="558"/>
      <c r="FL128" s="558"/>
      <c r="FM128" s="558"/>
      <c r="FN128" s="559">
        <f t="shared" si="35"/>
        <v>0</v>
      </c>
      <c r="FO128" s="558"/>
      <c r="FP128" s="558"/>
      <c r="FQ128" s="558"/>
      <c r="FR128" s="558"/>
      <c r="FS128" s="558"/>
      <c r="FT128" s="560">
        <f t="shared" si="36"/>
        <v>0</v>
      </c>
      <c r="FU128" s="556"/>
      <c r="FV128" s="556"/>
      <c r="FW128" s="556"/>
      <c r="FX128" s="556"/>
      <c r="FY128" s="556"/>
      <c r="FZ128" s="560">
        <f t="shared" si="37"/>
        <v>0</v>
      </c>
      <c r="GA128" s="556"/>
      <c r="GB128" s="556"/>
      <c r="GC128" s="556"/>
      <c r="GD128" s="556"/>
      <c r="GE128" s="556"/>
      <c r="GF128" s="555">
        <f t="shared" si="39"/>
        <v>0</v>
      </c>
      <c r="GG128" s="556"/>
      <c r="GH128" s="556"/>
      <c r="GI128" s="556"/>
      <c r="GJ128" s="556"/>
      <c r="GK128" s="556"/>
      <c r="GL128" s="556"/>
      <c r="GV128" s="1"/>
      <c r="GW128" s="1"/>
      <c r="GX128" s="1"/>
      <c r="GY128" s="1"/>
      <c r="GZ128" s="1"/>
      <c r="HA128" s="1"/>
      <c r="HB128" s="1"/>
      <c r="HC128" s="1"/>
      <c r="HD128" s="1"/>
      <c r="HE128" s="1"/>
      <c r="HF128" s="1"/>
      <c r="HG128" s="1"/>
      <c r="HH128" s="1"/>
      <c r="HI128" s="1"/>
    </row>
    <row r="129" spans="50:217" ht="12.75">
      <c r="AX129" s="141" t="str">
        <f t="shared" si="24"/>
        <v>-</v>
      </c>
      <c r="AY129" s="558">
        <f>IF(ROWS($AY$25:AY129)&gt;$BL$9,0,ROWS($AY$25:AY129))</f>
        <v>0</v>
      </c>
      <c r="AZ129" s="558"/>
      <c r="BA129" s="558"/>
      <c r="BB129" s="558"/>
      <c r="BC129" s="558"/>
      <c r="BD129" s="557">
        <f t="shared" si="40"/>
        <v>0</v>
      </c>
      <c r="BE129" s="558"/>
      <c r="BF129" s="558"/>
      <c r="BG129" s="558"/>
      <c r="BH129" s="558"/>
      <c r="BI129" s="558"/>
      <c r="BJ129" s="558"/>
      <c r="BK129" s="559">
        <f t="shared" si="25"/>
        <v>0</v>
      </c>
      <c r="BL129" s="558"/>
      <c r="BM129" s="558"/>
      <c r="BN129" s="558"/>
      <c r="BO129" s="558"/>
      <c r="BP129" s="558"/>
      <c r="BQ129" s="560">
        <f t="shared" si="26"/>
        <v>0</v>
      </c>
      <c r="BR129" s="556"/>
      <c r="BS129" s="556"/>
      <c r="BT129" s="556"/>
      <c r="BU129" s="556"/>
      <c r="BV129" s="556"/>
      <c r="BW129" s="560">
        <f t="shared" si="27"/>
        <v>0</v>
      </c>
      <c r="BX129" s="556"/>
      <c r="BY129" s="556"/>
      <c r="BZ129" s="556"/>
      <c r="CA129" s="556"/>
      <c r="CB129" s="556"/>
      <c r="CC129" s="555">
        <f t="shared" si="44"/>
        <v>0</v>
      </c>
      <c r="CD129" s="556"/>
      <c r="CE129" s="556"/>
      <c r="CF129" s="556"/>
      <c r="CG129" s="556"/>
      <c r="CH129" s="556"/>
      <c r="CI129" s="556"/>
      <c r="CK129" s="557">
        <f t="shared" si="41"/>
        <v>0</v>
      </c>
      <c r="CL129" s="558"/>
      <c r="CM129" s="558"/>
      <c r="CN129" s="558"/>
      <c r="CO129" s="558"/>
      <c r="CP129" s="558"/>
      <c r="CQ129" s="558"/>
      <c r="CR129" s="559">
        <f t="shared" si="28"/>
        <v>0</v>
      </c>
      <c r="CS129" s="558"/>
      <c r="CT129" s="558"/>
      <c r="CU129" s="558"/>
      <c r="CV129" s="558"/>
      <c r="CW129" s="558"/>
      <c r="CX129" s="560">
        <f t="shared" si="29"/>
        <v>0</v>
      </c>
      <c r="CY129" s="556"/>
      <c r="CZ129" s="556"/>
      <c r="DA129" s="556"/>
      <c r="DB129" s="556"/>
      <c r="DC129" s="556"/>
      <c r="DD129" s="560">
        <f t="shared" si="30"/>
        <v>0</v>
      </c>
      <c r="DE129" s="556"/>
      <c r="DF129" s="556"/>
      <c r="DG129" s="556"/>
      <c r="DH129" s="556"/>
      <c r="DI129" s="556"/>
      <c r="DJ129" s="555">
        <f t="shared" si="38"/>
        <v>0</v>
      </c>
      <c r="DK129" s="556"/>
      <c r="DL129" s="556"/>
      <c r="DM129" s="556"/>
      <c r="DN129" s="556"/>
      <c r="DO129" s="556"/>
      <c r="DP129" s="556"/>
      <c r="DT129" s="141" t="str">
        <f t="shared" si="31"/>
        <v>-</v>
      </c>
      <c r="DU129" s="558">
        <f>IF(ROWS($DU$25:DU129)&gt;$EH$9,0,ROWS($DU$25:DU129))</f>
        <v>0</v>
      </c>
      <c r="DV129" s="558"/>
      <c r="DW129" s="558"/>
      <c r="DX129" s="558"/>
      <c r="DY129" s="558"/>
      <c r="DZ129" s="557">
        <f t="shared" si="42"/>
        <v>0</v>
      </c>
      <c r="EA129" s="558"/>
      <c r="EB129" s="558"/>
      <c r="EC129" s="558"/>
      <c r="ED129" s="558"/>
      <c r="EE129" s="558"/>
      <c r="EF129" s="558"/>
      <c r="EG129" s="559">
        <f t="shared" si="32"/>
        <v>0</v>
      </c>
      <c r="EH129" s="558"/>
      <c r="EI129" s="558"/>
      <c r="EJ129" s="558"/>
      <c r="EK129" s="558"/>
      <c r="EL129" s="558"/>
      <c r="EM129" s="560">
        <f t="shared" si="33"/>
        <v>0</v>
      </c>
      <c r="EN129" s="556"/>
      <c r="EO129" s="556"/>
      <c r="EP129" s="556"/>
      <c r="EQ129" s="556"/>
      <c r="ER129" s="556"/>
      <c r="ES129" s="560">
        <f t="shared" si="34"/>
        <v>0</v>
      </c>
      <c r="ET129" s="556"/>
      <c r="EU129" s="556"/>
      <c r="EV129" s="556"/>
      <c r="EW129" s="556"/>
      <c r="EX129" s="556"/>
      <c r="EY129" s="555">
        <f t="shared" si="45"/>
        <v>0</v>
      </c>
      <c r="EZ129" s="556"/>
      <c r="FA129" s="556"/>
      <c r="FB129" s="556"/>
      <c r="FC129" s="556"/>
      <c r="FD129" s="556"/>
      <c r="FE129" s="556"/>
      <c r="FG129" s="557">
        <f t="shared" si="43"/>
        <v>0</v>
      </c>
      <c r="FH129" s="558"/>
      <c r="FI129" s="558"/>
      <c r="FJ129" s="558"/>
      <c r="FK129" s="558"/>
      <c r="FL129" s="558"/>
      <c r="FM129" s="558"/>
      <c r="FN129" s="559">
        <f t="shared" si="35"/>
        <v>0</v>
      </c>
      <c r="FO129" s="558"/>
      <c r="FP129" s="558"/>
      <c r="FQ129" s="558"/>
      <c r="FR129" s="558"/>
      <c r="FS129" s="558"/>
      <c r="FT129" s="560">
        <f t="shared" si="36"/>
        <v>0</v>
      </c>
      <c r="FU129" s="556"/>
      <c r="FV129" s="556"/>
      <c r="FW129" s="556"/>
      <c r="FX129" s="556"/>
      <c r="FY129" s="556"/>
      <c r="FZ129" s="560">
        <f t="shared" si="37"/>
        <v>0</v>
      </c>
      <c r="GA129" s="556"/>
      <c r="GB129" s="556"/>
      <c r="GC129" s="556"/>
      <c r="GD129" s="556"/>
      <c r="GE129" s="556"/>
      <c r="GF129" s="555">
        <f t="shared" si="39"/>
        <v>0</v>
      </c>
      <c r="GG129" s="556"/>
      <c r="GH129" s="556"/>
      <c r="GI129" s="556"/>
      <c r="GJ129" s="556"/>
      <c r="GK129" s="556"/>
      <c r="GL129" s="556"/>
      <c r="GV129" s="1"/>
      <c r="GW129" s="1"/>
      <c r="GX129" s="1"/>
      <c r="GY129" s="1"/>
      <c r="GZ129" s="1"/>
      <c r="HA129" s="1"/>
      <c r="HB129" s="1"/>
      <c r="HC129" s="1"/>
      <c r="HD129" s="1"/>
      <c r="HE129" s="1"/>
      <c r="HF129" s="1"/>
      <c r="HG129" s="1"/>
      <c r="HH129" s="1"/>
      <c r="HI129" s="1"/>
    </row>
    <row r="130" spans="50:217" ht="12.75">
      <c r="AX130" s="141" t="str">
        <f t="shared" si="24"/>
        <v>-</v>
      </c>
      <c r="AY130" s="558">
        <f>IF(ROWS($AY$25:AY130)&gt;$BL$9,0,ROWS($AY$25:AY130))</f>
        <v>0</v>
      </c>
      <c r="AZ130" s="558"/>
      <c r="BA130" s="558"/>
      <c r="BB130" s="558"/>
      <c r="BC130" s="558"/>
      <c r="BD130" s="557">
        <f t="shared" si="40"/>
        <v>0</v>
      </c>
      <c r="BE130" s="558"/>
      <c r="BF130" s="558"/>
      <c r="BG130" s="558"/>
      <c r="BH130" s="558"/>
      <c r="BI130" s="558"/>
      <c r="BJ130" s="558"/>
      <c r="BK130" s="559">
        <f t="shared" si="25"/>
        <v>0</v>
      </c>
      <c r="BL130" s="558"/>
      <c r="BM130" s="558"/>
      <c r="BN130" s="558"/>
      <c r="BO130" s="558"/>
      <c r="BP130" s="558"/>
      <c r="BQ130" s="560">
        <f t="shared" si="26"/>
        <v>0</v>
      </c>
      <c r="BR130" s="556"/>
      <c r="BS130" s="556"/>
      <c r="BT130" s="556"/>
      <c r="BU130" s="556"/>
      <c r="BV130" s="556"/>
      <c r="BW130" s="560">
        <f t="shared" si="27"/>
        <v>0</v>
      </c>
      <c r="BX130" s="556"/>
      <c r="BY130" s="556"/>
      <c r="BZ130" s="556"/>
      <c r="CA130" s="556"/>
      <c r="CB130" s="556"/>
      <c r="CC130" s="555">
        <f t="shared" si="44"/>
        <v>0</v>
      </c>
      <c r="CD130" s="556"/>
      <c r="CE130" s="556"/>
      <c r="CF130" s="556"/>
      <c r="CG130" s="556"/>
      <c r="CH130" s="556"/>
      <c r="CI130" s="556"/>
      <c r="CK130" s="557">
        <f t="shared" si="41"/>
        <v>0</v>
      </c>
      <c r="CL130" s="558"/>
      <c r="CM130" s="558"/>
      <c r="CN130" s="558"/>
      <c r="CO130" s="558"/>
      <c r="CP130" s="558"/>
      <c r="CQ130" s="558"/>
      <c r="CR130" s="559">
        <f t="shared" si="28"/>
        <v>0</v>
      </c>
      <c r="CS130" s="558"/>
      <c r="CT130" s="558"/>
      <c r="CU130" s="558"/>
      <c r="CV130" s="558"/>
      <c r="CW130" s="558"/>
      <c r="CX130" s="560">
        <f t="shared" si="29"/>
        <v>0</v>
      </c>
      <c r="CY130" s="556"/>
      <c r="CZ130" s="556"/>
      <c r="DA130" s="556"/>
      <c r="DB130" s="556"/>
      <c r="DC130" s="556"/>
      <c r="DD130" s="560">
        <f t="shared" si="30"/>
        <v>0</v>
      </c>
      <c r="DE130" s="556"/>
      <c r="DF130" s="556"/>
      <c r="DG130" s="556"/>
      <c r="DH130" s="556"/>
      <c r="DI130" s="556"/>
      <c r="DJ130" s="555">
        <f t="shared" si="38"/>
        <v>0</v>
      </c>
      <c r="DK130" s="556"/>
      <c r="DL130" s="556"/>
      <c r="DM130" s="556"/>
      <c r="DN130" s="556"/>
      <c r="DO130" s="556"/>
      <c r="DP130" s="556"/>
      <c r="DT130" s="141" t="str">
        <f t="shared" si="31"/>
        <v>-</v>
      </c>
      <c r="DU130" s="558">
        <f>IF(ROWS($DU$25:DU130)&gt;$EH$9,0,ROWS($DU$25:DU130))</f>
        <v>0</v>
      </c>
      <c r="DV130" s="558"/>
      <c r="DW130" s="558"/>
      <c r="DX130" s="558"/>
      <c r="DY130" s="558"/>
      <c r="DZ130" s="557">
        <f t="shared" si="42"/>
        <v>0</v>
      </c>
      <c r="EA130" s="558"/>
      <c r="EB130" s="558"/>
      <c r="EC130" s="558"/>
      <c r="ED130" s="558"/>
      <c r="EE130" s="558"/>
      <c r="EF130" s="558"/>
      <c r="EG130" s="559">
        <f t="shared" si="32"/>
        <v>0</v>
      </c>
      <c r="EH130" s="558"/>
      <c r="EI130" s="558"/>
      <c r="EJ130" s="558"/>
      <c r="EK130" s="558"/>
      <c r="EL130" s="558"/>
      <c r="EM130" s="560">
        <f t="shared" si="33"/>
        <v>0</v>
      </c>
      <c r="EN130" s="556"/>
      <c r="EO130" s="556"/>
      <c r="EP130" s="556"/>
      <c r="EQ130" s="556"/>
      <c r="ER130" s="556"/>
      <c r="ES130" s="560">
        <f t="shared" si="34"/>
        <v>0</v>
      </c>
      <c r="ET130" s="556"/>
      <c r="EU130" s="556"/>
      <c r="EV130" s="556"/>
      <c r="EW130" s="556"/>
      <c r="EX130" s="556"/>
      <c r="EY130" s="555">
        <f t="shared" si="45"/>
        <v>0</v>
      </c>
      <c r="EZ130" s="556"/>
      <c r="FA130" s="556"/>
      <c r="FB130" s="556"/>
      <c r="FC130" s="556"/>
      <c r="FD130" s="556"/>
      <c r="FE130" s="556"/>
      <c r="FG130" s="557">
        <f t="shared" si="43"/>
        <v>0</v>
      </c>
      <c r="FH130" s="558"/>
      <c r="FI130" s="558"/>
      <c r="FJ130" s="558"/>
      <c r="FK130" s="558"/>
      <c r="FL130" s="558"/>
      <c r="FM130" s="558"/>
      <c r="FN130" s="559">
        <f t="shared" si="35"/>
        <v>0</v>
      </c>
      <c r="FO130" s="558"/>
      <c r="FP130" s="558"/>
      <c r="FQ130" s="558"/>
      <c r="FR130" s="558"/>
      <c r="FS130" s="558"/>
      <c r="FT130" s="560">
        <f t="shared" si="36"/>
        <v>0</v>
      </c>
      <c r="FU130" s="556"/>
      <c r="FV130" s="556"/>
      <c r="FW130" s="556"/>
      <c r="FX130" s="556"/>
      <c r="FY130" s="556"/>
      <c r="FZ130" s="560">
        <f t="shared" si="37"/>
        <v>0</v>
      </c>
      <c r="GA130" s="556"/>
      <c r="GB130" s="556"/>
      <c r="GC130" s="556"/>
      <c r="GD130" s="556"/>
      <c r="GE130" s="556"/>
      <c r="GF130" s="555">
        <f t="shared" si="39"/>
        <v>0</v>
      </c>
      <c r="GG130" s="556"/>
      <c r="GH130" s="556"/>
      <c r="GI130" s="556"/>
      <c r="GJ130" s="556"/>
      <c r="GK130" s="556"/>
      <c r="GL130" s="556"/>
      <c r="GV130" s="1"/>
      <c r="GW130" s="1"/>
      <c r="GX130" s="1"/>
      <c r="GY130" s="1"/>
      <c r="GZ130" s="1"/>
      <c r="HA130" s="1"/>
      <c r="HB130" s="1"/>
      <c r="HC130" s="1"/>
      <c r="HD130" s="1"/>
      <c r="HE130" s="1"/>
      <c r="HF130" s="1"/>
      <c r="HG130" s="1"/>
      <c r="HH130" s="1"/>
      <c r="HI130" s="1"/>
    </row>
    <row r="131" spans="50:217" ht="12.75">
      <c r="AX131" s="141" t="str">
        <f t="shared" si="24"/>
        <v>-</v>
      </c>
      <c r="AY131" s="558">
        <f>IF(ROWS($AY$25:AY131)&gt;$BL$9,0,ROWS($AY$25:AY131))</f>
        <v>0</v>
      </c>
      <c r="AZ131" s="558"/>
      <c r="BA131" s="558"/>
      <c r="BB131" s="558"/>
      <c r="BC131" s="558"/>
      <c r="BD131" s="557">
        <f t="shared" si="40"/>
        <v>0</v>
      </c>
      <c r="BE131" s="558"/>
      <c r="BF131" s="558"/>
      <c r="BG131" s="558"/>
      <c r="BH131" s="558"/>
      <c r="BI131" s="558"/>
      <c r="BJ131" s="558"/>
      <c r="BK131" s="559">
        <f t="shared" si="25"/>
        <v>0</v>
      </c>
      <c r="BL131" s="558"/>
      <c r="BM131" s="558"/>
      <c r="BN131" s="558"/>
      <c r="BO131" s="558"/>
      <c r="BP131" s="558"/>
      <c r="BQ131" s="560">
        <f t="shared" si="26"/>
        <v>0</v>
      </c>
      <c r="BR131" s="556"/>
      <c r="BS131" s="556"/>
      <c r="BT131" s="556"/>
      <c r="BU131" s="556"/>
      <c r="BV131" s="556"/>
      <c r="BW131" s="560">
        <f t="shared" si="27"/>
        <v>0</v>
      </c>
      <c r="BX131" s="556"/>
      <c r="BY131" s="556"/>
      <c r="BZ131" s="556"/>
      <c r="CA131" s="556"/>
      <c r="CB131" s="556"/>
      <c r="CC131" s="555">
        <f t="shared" si="44"/>
        <v>0</v>
      </c>
      <c r="CD131" s="556"/>
      <c r="CE131" s="556"/>
      <c r="CF131" s="556"/>
      <c r="CG131" s="556"/>
      <c r="CH131" s="556"/>
      <c r="CI131" s="556"/>
      <c r="CK131" s="557">
        <f t="shared" si="41"/>
        <v>0</v>
      </c>
      <c r="CL131" s="558"/>
      <c r="CM131" s="558"/>
      <c r="CN131" s="558"/>
      <c r="CO131" s="558"/>
      <c r="CP131" s="558"/>
      <c r="CQ131" s="558"/>
      <c r="CR131" s="559">
        <f t="shared" si="28"/>
        <v>0</v>
      </c>
      <c r="CS131" s="558"/>
      <c r="CT131" s="558"/>
      <c r="CU131" s="558"/>
      <c r="CV131" s="558"/>
      <c r="CW131" s="558"/>
      <c r="CX131" s="560">
        <f t="shared" si="29"/>
        <v>0</v>
      </c>
      <c r="CY131" s="556"/>
      <c r="CZ131" s="556"/>
      <c r="DA131" s="556"/>
      <c r="DB131" s="556"/>
      <c r="DC131" s="556"/>
      <c r="DD131" s="560">
        <f t="shared" si="30"/>
        <v>0</v>
      </c>
      <c r="DE131" s="556"/>
      <c r="DF131" s="556"/>
      <c r="DG131" s="556"/>
      <c r="DH131" s="556"/>
      <c r="DI131" s="556"/>
      <c r="DJ131" s="555">
        <f t="shared" si="38"/>
        <v>0</v>
      </c>
      <c r="DK131" s="556"/>
      <c r="DL131" s="556"/>
      <c r="DM131" s="556"/>
      <c r="DN131" s="556"/>
      <c r="DO131" s="556"/>
      <c r="DP131" s="556"/>
      <c r="DT131" s="141" t="str">
        <f t="shared" si="31"/>
        <v>-</v>
      </c>
      <c r="DU131" s="558">
        <f>IF(ROWS($DU$25:DU131)&gt;$EH$9,0,ROWS($DU$25:DU131))</f>
        <v>0</v>
      </c>
      <c r="DV131" s="558"/>
      <c r="DW131" s="558"/>
      <c r="DX131" s="558"/>
      <c r="DY131" s="558"/>
      <c r="DZ131" s="557">
        <f t="shared" si="42"/>
        <v>0</v>
      </c>
      <c r="EA131" s="558"/>
      <c r="EB131" s="558"/>
      <c r="EC131" s="558"/>
      <c r="ED131" s="558"/>
      <c r="EE131" s="558"/>
      <c r="EF131" s="558"/>
      <c r="EG131" s="559">
        <f t="shared" si="32"/>
        <v>0</v>
      </c>
      <c r="EH131" s="558"/>
      <c r="EI131" s="558"/>
      <c r="EJ131" s="558"/>
      <c r="EK131" s="558"/>
      <c r="EL131" s="558"/>
      <c r="EM131" s="560">
        <f t="shared" si="33"/>
        <v>0</v>
      </c>
      <c r="EN131" s="556"/>
      <c r="EO131" s="556"/>
      <c r="EP131" s="556"/>
      <c r="EQ131" s="556"/>
      <c r="ER131" s="556"/>
      <c r="ES131" s="560">
        <f t="shared" si="34"/>
        <v>0</v>
      </c>
      <c r="ET131" s="556"/>
      <c r="EU131" s="556"/>
      <c r="EV131" s="556"/>
      <c r="EW131" s="556"/>
      <c r="EX131" s="556"/>
      <c r="EY131" s="555">
        <f t="shared" si="45"/>
        <v>0</v>
      </c>
      <c r="EZ131" s="556"/>
      <c r="FA131" s="556"/>
      <c r="FB131" s="556"/>
      <c r="FC131" s="556"/>
      <c r="FD131" s="556"/>
      <c r="FE131" s="556"/>
      <c r="FG131" s="557">
        <f t="shared" si="43"/>
        <v>0</v>
      </c>
      <c r="FH131" s="558"/>
      <c r="FI131" s="558"/>
      <c r="FJ131" s="558"/>
      <c r="FK131" s="558"/>
      <c r="FL131" s="558"/>
      <c r="FM131" s="558"/>
      <c r="FN131" s="559">
        <f t="shared" si="35"/>
        <v>0</v>
      </c>
      <c r="FO131" s="558"/>
      <c r="FP131" s="558"/>
      <c r="FQ131" s="558"/>
      <c r="FR131" s="558"/>
      <c r="FS131" s="558"/>
      <c r="FT131" s="560">
        <f t="shared" si="36"/>
        <v>0</v>
      </c>
      <c r="FU131" s="556"/>
      <c r="FV131" s="556"/>
      <c r="FW131" s="556"/>
      <c r="FX131" s="556"/>
      <c r="FY131" s="556"/>
      <c r="FZ131" s="560">
        <f t="shared" si="37"/>
        <v>0</v>
      </c>
      <c r="GA131" s="556"/>
      <c r="GB131" s="556"/>
      <c r="GC131" s="556"/>
      <c r="GD131" s="556"/>
      <c r="GE131" s="556"/>
      <c r="GF131" s="555">
        <f t="shared" si="39"/>
        <v>0</v>
      </c>
      <c r="GG131" s="556"/>
      <c r="GH131" s="556"/>
      <c r="GI131" s="556"/>
      <c r="GJ131" s="556"/>
      <c r="GK131" s="556"/>
      <c r="GL131" s="556"/>
      <c r="GV131" s="1"/>
      <c r="GW131" s="1"/>
      <c r="GX131" s="1"/>
      <c r="GY131" s="1"/>
      <c r="GZ131" s="1"/>
      <c r="HA131" s="1"/>
      <c r="HB131" s="1"/>
      <c r="HC131" s="1"/>
      <c r="HD131" s="1"/>
      <c r="HE131" s="1"/>
      <c r="HF131" s="1"/>
      <c r="HG131" s="1"/>
      <c r="HH131" s="1"/>
      <c r="HI131" s="1"/>
    </row>
    <row r="132" spans="50:217" ht="12.75">
      <c r="AX132" s="141" t="str">
        <f t="shared" si="24"/>
        <v>-</v>
      </c>
      <c r="AY132" s="558">
        <f>IF(ROWS($AY$25:AY132)&gt;$BL$9,0,ROWS($AY$25:AY132))</f>
        <v>0</v>
      </c>
      <c r="AZ132" s="558"/>
      <c r="BA132" s="558"/>
      <c r="BB132" s="558"/>
      <c r="BC132" s="558"/>
      <c r="BD132" s="557">
        <f t="shared" si="40"/>
        <v>0</v>
      </c>
      <c r="BE132" s="558"/>
      <c r="BF132" s="558"/>
      <c r="BG132" s="558"/>
      <c r="BH132" s="558"/>
      <c r="BI132" s="558"/>
      <c r="BJ132" s="558"/>
      <c r="BK132" s="559">
        <f t="shared" si="25"/>
        <v>0</v>
      </c>
      <c r="BL132" s="558"/>
      <c r="BM132" s="558"/>
      <c r="BN132" s="558"/>
      <c r="BO132" s="558"/>
      <c r="BP132" s="558"/>
      <c r="BQ132" s="560">
        <f t="shared" si="26"/>
        <v>0</v>
      </c>
      <c r="BR132" s="556"/>
      <c r="BS132" s="556"/>
      <c r="BT132" s="556"/>
      <c r="BU132" s="556"/>
      <c r="BV132" s="556"/>
      <c r="BW132" s="560">
        <f t="shared" si="27"/>
        <v>0</v>
      </c>
      <c r="BX132" s="556"/>
      <c r="BY132" s="556"/>
      <c r="BZ132" s="556"/>
      <c r="CA132" s="556"/>
      <c r="CB132" s="556"/>
      <c r="CC132" s="555">
        <f t="shared" si="44"/>
        <v>0</v>
      </c>
      <c r="CD132" s="556"/>
      <c r="CE132" s="556"/>
      <c r="CF132" s="556"/>
      <c r="CG132" s="556"/>
      <c r="CH132" s="556"/>
      <c r="CI132" s="556"/>
      <c r="CK132" s="557">
        <f t="shared" si="41"/>
        <v>0</v>
      </c>
      <c r="CL132" s="558"/>
      <c r="CM132" s="558"/>
      <c r="CN132" s="558"/>
      <c r="CO132" s="558"/>
      <c r="CP132" s="558"/>
      <c r="CQ132" s="558"/>
      <c r="CR132" s="559">
        <f t="shared" si="28"/>
        <v>0</v>
      </c>
      <c r="CS132" s="558"/>
      <c r="CT132" s="558"/>
      <c r="CU132" s="558"/>
      <c r="CV132" s="558"/>
      <c r="CW132" s="558"/>
      <c r="CX132" s="560">
        <f t="shared" si="29"/>
        <v>0</v>
      </c>
      <c r="CY132" s="556"/>
      <c r="CZ132" s="556"/>
      <c r="DA132" s="556"/>
      <c r="DB132" s="556"/>
      <c r="DC132" s="556"/>
      <c r="DD132" s="560">
        <f t="shared" si="30"/>
        <v>0</v>
      </c>
      <c r="DE132" s="556"/>
      <c r="DF132" s="556"/>
      <c r="DG132" s="556"/>
      <c r="DH132" s="556"/>
      <c r="DI132" s="556"/>
      <c r="DJ132" s="555">
        <f t="shared" si="38"/>
        <v>0</v>
      </c>
      <c r="DK132" s="556"/>
      <c r="DL132" s="556"/>
      <c r="DM132" s="556"/>
      <c r="DN132" s="556"/>
      <c r="DO132" s="556"/>
      <c r="DP132" s="556"/>
      <c r="DT132" s="141" t="str">
        <f t="shared" si="31"/>
        <v>-</v>
      </c>
      <c r="DU132" s="558">
        <f>IF(ROWS($DU$25:DU132)&gt;$EH$9,0,ROWS($DU$25:DU132))</f>
        <v>0</v>
      </c>
      <c r="DV132" s="558"/>
      <c r="DW132" s="558"/>
      <c r="DX132" s="558"/>
      <c r="DY132" s="558"/>
      <c r="DZ132" s="557">
        <f t="shared" si="42"/>
        <v>0</v>
      </c>
      <c r="EA132" s="558"/>
      <c r="EB132" s="558"/>
      <c r="EC132" s="558"/>
      <c r="ED132" s="558"/>
      <c r="EE132" s="558"/>
      <c r="EF132" s="558"/>
      <c r="EG132" s="559">
        <f t="shared" si="32"/>
        <v>0</v>
      </c>
      <c r="EH132" s="558"/>
      <c r="EI132" s="558"/>
      <c r="EJ132" s="558"/>
      <c r="EK132" s="558"/>
      <c r="EL132" s="558"/>
      <c r="EM132" s="560">
        <f t="shared" si="33"/>
        <v>0</v>
      </c>
      <c r="EN132" s="556"/>
      <c r="EO132" s="556"/>
      <c r="EP132" s="556"/>
      <c r="EQ132" s="556"/>
      <c r="ER132" s="556"/>
      <c r="ES132" s="560">
        <f t="shared" si="34"/>
        <v>0</v>
      </c>
      <c r="ET132" s="556"/>
      <c r="EU132" s="556"/>
      <c r="EV132" s="556"/>
      <c r="EW132" s="556"/>
      <c r="EX132" s="556"/>
      <c r="EY132" s="555">
        <f t="shared" si="45"/>
        <v>0</v>
      </c>
      <c r="EZ132" s="556"/>
      <c r="FA132" s="556"/>
      <c r="FB132" s="556"/>
      <c r="FC132" s="556"/>
      <c r="FD132" s="556"/>
      <c r="FE132" s="556"/>
      <c r="FG132" s="557">
        <f t="shared" si="43"/>
        <v>0</v>
      </c>
      <c r="FH132" s="558"/>
      <c r="FI132" s="558"/>
      <c r="FJ132" s="558"/>
      <c r="FK132" s="558"/>
      <c r="FL132" s="558"/>
      <c r="FM132" s="558"/>
      <c r="FN132" s="559">
        <f t="shared" si="35"/>
        <v>0</v>
      </c>
      <c r="FO132" s="558"/>
      <c r="FP132" s="558"/>
      <c r="FQ132" s="558"/>
      <c r="FR132" s="558"/>
      <c r="FS132" s="558"/>
      <c r="FT132" s="560">
        <f t="shared" si="36"/>
        <v>0</v>
      </c>
      <c r="FU132" s="556"/>
      <c r="FV132" s="556"/>
      <c r="FW132" s="556"/>
      <c r="FX132" s="556"/>
      <c r="FY132" s="556"/>
      <c r="FZ132" s="560">
        <f t="shared" si="37"/>
        <v>0</v>
      </c>
      <c r="GA132" s="556"/>
      <c r="GB132" s="556"/>
      <c r="GC132" s="556"/>
      <c r="GD132" s="556"/>
      <c r="GE132" s="556"/>
      <c r="GF132" s="555">
        <f t="shared" si="39"/>
        <v>0</v>
      </c>
      <c r="GG132" s="556"/>
      <c r="GH132" s="556"/>
      <c r="GI132" s="556"/>
      <c r="GJ132" s="556"/>
      <c r="GK132" s="556"/>
      <c r="GL132" s="556"/>
      <c r="GV132" s="1"/>
      <c r="GW132" s="1"/>
      <c r="GX132" s="1"/>
      <c r="GY132" s="1"/>
      <c r="GZ132" s="1"/>
      <c r="HA132" s="1"/>
      <c r="HB132" s="1"/>
      <c r="HC132" s="1"/>
      <c r="HD132" s="1"/>
      <c r="HE132" s="1"/>
      <c r="HF132" s="1"/>
      <c r="HG132" s="1"/>
      <c r="HH132" s="1"/>
      <c r="HI132" s="1"/>
    </row>
    <row r="133" spans="50:217" ht="12.75">
      <c r="AX133" s="141" t="str">
        <f t="shared" si="24"/>
        <v>-</v>
      </c>
      <c r="AY133" s="558">
        <f>IF(ROWS($AY$25:AY133)&gt;$BL$9,0,ROWS($AY$25:AY133))</f>
        <v>0</v>
      </c>
      <c r="AZ133" s="558"/>
      <c r="BA133" s="558"/>
      <c r="BB133" s="558"/>
      <c r="BC133" s="558"/>
      <c r="BD133" s="557">
        <f t="shared" si="40"/>
        <v>0</v>
      </c>
      <c r="BE133" s="558"/>
      <c r="BF133" s="558"/>
      <c r="BG133" s="558"/>
      <c r="BH133" s="558"/>
      <c r="BI133" s="558"/>
      <c r="BJ133" s="558"/>
      <c r="BK133" s="559">
        <f t="shared" si="25"/>
        <v>0</v>
      </c>
      <c r="BL133" s="558"/>
      <c r="BM133" s="558"/>
      <c r="BN133" s="558"/>
      <c r="BO133" s="558"/>
      <c r="BP133" s="558"/>
      <c r="BQ133" s="560">
        <f t="shared" si="26"/>
        <v>0</v>
      </c>
      <c r="BR133" s="556"/>
      <c r="BS133" s="556"/>
      <c r="BT133" s="556"/>
      <c r="BU133" s="556"/>
      <c r="BV133" s="556"/>
      <c r="BW133" s="560">
        <f t="shared" si="27"/>
        <v>0</v>
      </c>
      <c r="BX133" s="556"/>
      <c r="BY133" s="556"/>
      <c r="BZ133" s="556"/>
      <c r="CA133" s="556"/>
      <c r="CB133" s="556"/>
      <c r="CC133" s="555">
        <f t="shared" si="44"/>
        <v>0</v>
      </c>
      <c r="CD133" s="556"/>
      <c r="CE133" s="556"/>
      <c r="CF133" s="556"/>
      <c r="CG133" s="556"/>
      <c r="CH133" s="556"/>
      <c r="CI133" s="556"/>
      <c r="CK133" s="557">
        <f t="shared" si="41"/>
        <v>0</v>
      </c>
      <c r="CL133" s="558"/>
      <c r="CM133" s="558"/>
      <c r="CN133" s="558"/>
      <c r="CO133" s="558"/>
      <c r="CP133" s="558"/>
      <c r="CQ133" s="558"/>
      <c r="CR133" s="559">
        <f t="shared" si="28"/>
        <v>0</v>
      </c>
      <c r="CS133" s="558"/>
      <c r="CT133" s="558"/>
      <c r="CU133" s="558"/>
      <c r="CV133" s="558"/>
      <c r="CW133" s="558"/>
      <c r="CX133" s="560">
        <f t="shared" si="29"/>
        <v>0</v>
      </c>
      <c r="CY133" s="556"/>
      <c r="CZ133" s="556"/>
      <c r="DA133" s="556"/>
      <c r="DB133" s="556"/>
      <c r="DC133" s="556"/>
      <c r="DD133" s="560">
        <f t="shared" si="30"/>
        <v>0</v>
      </c>
      <c r="DE133" s="556"/>
      <c r="DF133" s="556"/>
      <c r="DG133" s="556"/>
      <c r="DH133" s="556"/>
      <c r="DI133" s="556"/>
      <c r="DJ133" s="555">
        <f t="shared" si="38"/>
        <v>0</v>
      </c>
      <c r="DK133" s="556"/>
      <c r="DL133" s="556"/>
      <c r="DM133" s="556"/>
      <c r="DN133" s="556"/>
      <c r="DO133" s="556"/>
      <c r="DP133" s="556"/>
      <c r="DT133" s="141" t="str">
        <f t="shared" si="31"/>
        <v>-</v>
      </c>
      <c r="DU133" s="558">
        <f>IF(ROWS($DU$25:DU133)&gt;$EH$9,0,ROWS($DU$25:DU133))</f>
        <v>0</v>
      </c>
      <c r="DV133" s="558"/>
      <c r="DW133" s="558"/>
      <c r="DX133" s="558"/>
      <c r="DY133" s="558"/>
      <c r="DZ133" s="557">
        <f t="shared" si="42"/>
        <v>0</v>
      </c>
      <c r="EA133" s="558"/>
      <c r="EB133" s="558"/>
      <c r="EC133" s="558"/>
      <c r="ED133" s="558"/>
      <c r="EE133" s="558"/>
      <c r="EF133" s="558"/>
      <c r="EG133" s="559">
        <f t="shared" si="32"/>
        <v>0</v>
      </c>
      <c r="EH133" s="558"/>
      <c r="EI133" s="558"/>
      <c r="EJ133" s="558"/>
      <c r="EK133" s="558"/>
      <c r="EL133" s="558"/>
      <c r="EM133" s="560">
        <f t="shared" si="33"/>
        <v>0</v>
      </c>
      <c r="EN133" s="556"/>
      <c r="EO133" s="556"/>
      <c r="EP133" s="556"/>
      <c r="EQ133" s="556"/>
      <c r="ER133" s="556"/>
      <c r="ES133" s="560">
        <f t="shared" si="34"/>
        <v>0</v>
      </c>
      <c r="ET133" s="556"/>
      <c r="EU133" s="556"/>
      <c r="EV133" s="556"/>
      <c r="EW133" s="556"/>
      <c r="EX133" s="556"/>
      <c r="EY133" s="555">
        <f t="shared" si="45"/>
        <v>0</v>
      </c>
      <c r="EZ133" s="556"/>
      <c r="FA133" s="556"/>
      <c r="FB133" s="556"/>
      <c r="FC133" s="556"/>
      <c r="FD133" s="556"/>
      <c r="FE133" s="556"/>
      <c r="FG133" s="557">
        <f t="shared" si="43"/>
        <v>0</v>
      </c>
      <c r="FH133" s="558"/>
      <c r="FI133" s="558"/>
      <c r="FJ133" s="558"/>
      <c r="FK133" s="558"/>
      <c r="FL133" s="558"/>
      <c r="FM133" s="558"/>
      <c r="FN133" s="559">
        <f t="shared" si="35"/>
        <v>0</v>
      </c>
      <c r="FO133" s="558"/>
      <c r="FP133" s="558"/>
      <c r="FQ133" s="558"/>
      <c r="FR133" s="558"/>
      <c r="FS133" s="558"/>
      <c r="FT133" s="560">
        <f t="shared" si="36"/>
        <v>0</v>
      </c>
      <c r="FU133" s="556"/>
      <c r="FV133" s="556"/>
      <c r="FW133" s="556"/>
      <c r="FX133" s="556"/>
      <c r="FY133" s="556"/>
      <c r="FZ133" s="560">
        <f t="shared" si="37"/>
        <v>0</v>
      </c>
      <c r="GA133" s="556"/>
      <c r="GB133" s="556"/>
      <c r="GC133" s="556"/>
      <c r="GD133" s="556"/>
      <c r="GE133" s="556"/>
      <c r="GF133" s="555">
        <f t="shared" si="39"/>
        <v>0</v>
      </c>
      <c r="GG133" s="556"/>
      <c r="GH133" s="556"/>
      <c r="GI133" s="556"/>
      <c r="GJ133" s="556"/>
      <c r="GK133" s="556"/>
      <c r="GL133" s="556"/>
      <c r="GV133" s="1"/>
      <c r="GW133" s="1"/>
      <c r="GX133" s="1"/>
      <c r="GY133" s="1"/>
      <c r="GZ133" s="1"/>
      <c r="HA133" s="1"/>
      <c r="HB133" s="1"/>
      <c r="HC133" s="1"/>
      <c r="HD133" s="1"/>
      <c r="HE133" s="1"/>
      <c r="HF133" s="1"/>
      <c r="HG133" s="1"/>
      <c r="HH133" s="1"/>
      <c r="HI133" s="1"/>
    </row>
    <row r="134" spans="50:217" ht="12.75">
      <c r="AX134" s="141" t="str">
        <f t="shared" si="24"/>
        <v>-</v>
      </c>
      <c r="AY134" s="558">
        <f>IF(ROWS($AY$25:AY134)&gt;$BL$9,0,ROWS($AY$25:AY134))</f>
        <v>0</v>
      </c>
      <c r="AZ134" s="558"/>
      <c r="BA134" s="558"/>
      <c r="BB134" s="558"/>
      <c r="BC134" s="558"/>
      <c r="BD134" s="557">
        <f t="shared" si="40"/>
        <v>0</v>
      </c>
      <c r="BE134" s="558"/>
      <c r="BF134" s="558"/>
      <c r="BG134" s="558"/>
      <c r="BH134" s="558"/>
      <c r="BI134" s="558"/>
      <c r="BJ134" s="558"/>
      <c r="BK134" s="559">
        <f t="shared" si="25"/>
        <v>0</v>
      </c>
      <c r="BL134" s="558"/>
      <c r="BM134" s="558"/>
      <c r="BN134" s="558"/>
      <c r="BO134" s="558"/>
      <c r="BP134" s="558"/>
      <c r="BQ134" s="560">
        <f t="shared" si="26"/>
        <v>0</v>
      </c>
      <c r="BR134" s="556"/>
      <c r="BS134" s="556"/>
      <c r="BT134" s="556"/>
      <c r="BU134" s="556"/>
      <c r="BV134" s="556"/>
      <c r="BW134" s="560">
        <f t="shared" si="27"/>
        <v>0</v>
      </c>
      <c r="BX134" s="556"/>
      <c r="BY134" s="556"/>
      <c r="BZ134" s="556"/>
      <c r="CA134" s="556"/>
      <c r="CB134" s="556"/>
      <c r="CC134" s="555">
        <f t="shared" si="44"/>
        <v>0</v>
      </c>
      <c r="CD134" s="556"/>
      <c r="CE134" s="556"/>
      <c r="CF134" s="556"/>
      <c r="CG134" s="556"/>
      <c r="CH134" s="556"/>
      <c r="CI134" s="556"/>
      <c r="CK134" s="557">
        <f t="shared" si="41"/>
        <v>0</v>
      </c>
      <c r="CL134" s="558"/>
      <c r="CM134" s="558"/>
      <c r="CN134" s="558"/>
      <c r="CO134" s="558"/>
      <c r="CP134" s="558"/>
      <c r="CQ134" s="558"/>
      <c r="CR134" s="559">
        <f t="shared" si="28"/>
        <v>0</v>
      </c>
      <c r="CS134" s="558"/>
      <c r="CT134" s="558"/>
      <c r="CU134" s="558"/>
      <c r="CV134" s="558"/>
      <c r="CW134" s="558"/>
      <c r="CX134" s="560">
        <f t="shared" si="29"/>
        <v>0</v>
      </c>
      <c r="CY134" s="556"/>
      <c r="CZ134" s="556"/>
      <c r="DA134" s="556"/>
      <c r="DB134" s="556"/>
      <c r="DC134" s="556"/>
      <c r="DD134" s="560">
        <f t="shared" si="30"/>
        <v>0</v>
      </c>
      <c r="DE134" s="556"/>
      <c r="DF134" s="556"/>
      <c r="DG134" s="556"/>
      <c r="DH134" s="556"/>
      <c r="DI134" s="556"/>
      <c r="DJ134" s="555">
        <f t="shared" si="38"/>
        <v>0</v>
      </c>
      <c r="DK134" s="556"/>
      <c r="DL134" s="556"/>
      <c r="DM134" s="556"/>
      <c r="DN134" s="556"/>
      <c r="DO134" s="556"/>
      <c r="DP134" s="556"/>
      <c r="DT134" s="141" t="str">
        <f t="shared" si="31"/>
        <v>-</v>
      </c>
      <c r="DU134" s="558">
        <f>IF(ROWS($DU$25:DU134)&gt;$EH$9,0,ROWS($DU$25:DU134))</f>
        <v>0</v>
      </c>
      <c r="DV134" s="558"/>
      <c r="DW134" s="558"/>
      <c r="DX134" s="558"/>
      <c r="DY134" s="558"/>
      <c r="DZ134" s="557">
        <f t="shared" si="42"/>
        <v>0</v>
      </c>
      <c r="EA134" s="558"/>
      <c r="EB134" s="558"/>
      <c r="EC134" s="558"/>
      <c r="ED134" s="558"/>
      <c r="EE134" s="558"/>
      <c r="EF134" s="558"/>
      <c r="EG134" s="559">
        <f t="shared" si="32"/>
        <v>0</v>
      </c>
      <c r="EH134" s="558"/>
      <c r="EI134" s="558"/>
      <c r="EJ134" s="558"/>
      <c r="EK134" s="558"/>
      <c r="EL134" s="558"/>
      <c r="EM134" s="560">
        <f t="shared" si="33"/>
        <v>0</v>
      </c>
      <c r="EN134" s="556"/>
      <c r="EO134" s="556"/>
      <c r="EP134" s="556"/>
      <c r="EQ134" s="556"/>
      <c r="ER134" s="556"/>
      <c r="ES134" s="560">
        <f t="shared" si="34"/>
        <v>0</v>
      </c>
      <c r="ET134" s="556"/>
      <c r="EU134" s="556"/>
      <c r="EV134" s="556"/>
      <c r="EW134" s="556"/>
      <c r="EX134" s="556"/>
      <c r="EY134" s="555">
        <f t="shared" si="45"/>
        <v>0</v>
      </c>
      <c r="EZ134" s="556"/>
      <c r="FA134" s="556"/>
      <c r="FB134" s="556"/>
      <c r="FC134" s="556"/>
      <c r="FD134" s="556"/>
      <c r="FE134" s="556"/>
      <c r="FG134" s="557">
        <f t="shared" si="43"/>
        <v>0</v>
      </c>
      <c r="FH134" s="558"/>
      <c r="FI134" s="558"/>
      <c r="FJ134" s="558"/>
      <c r="FK134" s="558"/>
      <c r="FL134" s="558"/>
      <c r="FM134" s="558"/>
      <c r="FN134" s="559">
        <f t="shared" si="35"/>
        <v>0</v>
      </c>
      <c r="FO134" s="558"/>
      <c r="FP134" s="558"/>
      <c r="FQ134" s="558"/>
      <c r="FR134" s="558"/>
      <c r="FS134" s="558"/>
      <c r="FT134" s="560">
        <f t="shared" si="36"/>
        <v>0</v>
      </c>
      <c r="FU134" s="556"/>
      <c r="FV134" s="556"/>
      <c r="FW134" s="556"/>
      <c r="FX134" s="556"/>
      <c r="FY134" s="556"/>
      <c r="FZ134" s="560">
        <f t="shared" si="37"/>
        <v>0</v>
      </c>
      <c r="GA134" s="556"/>
      <c r="GB134" s="556"/>
      <c r="GC134" s="556"/>
      <c r="GD134" s="556"/>
      <c r="GE134" s="556"/>
      <c r="GF134" s="555">
        <f t="shared" si="39"/>
        <v>0</v>
      </c>
      <c r="GG134" s="556"/>
      <c r="GH134" s="556"/>
      <c r="GI134" s="556"/>
      <c r="GJ134" s="556"/>
      <c r="GK134" s="556"/>
      <c r="GL134" s="556"/>
      <c r="GV134" s="1"/>
      <c r="GW134" s="1"/>
      <c r="GX134" s="1"/>
      <c r="GY134" s="1"/>
      <c r="GZ134" s="1"/>
      <c r="HA134" s="1"/>
      <c r="HB134" s="1"/>
      <c r="HC134" s="1"/>
      <c r="HD134" s="1"/>
      <c r="HE134" s="1"/>
      <c r="HF134" s="1"/>
      <c r="HG134" s="1"/>
      <c r="HH134" s="1"/>
      <c r="HI134" s="1"/>
    </row>
    <row r="135" spans="50:217" ht="12.75">
      <c r="AX135" s="141" t="str">
        <f t="shared" si="24"/>
        <v>-</v>
      </c>
      <c r="AY135" s="558">
        <f>IF(ROWS($AY$25:AY135)&gt;$BL$9,0,ROWS($AY$25:AY135))</f>
        <v>0</v>
      </c>
      <c r="AZ135" s="558"/>
      <c r="BA135" s="558"/>
      <c r="BB135" s="558"/>
      <c r="BC135" s="558"/>
      <c r="BD135" s="557">
        <f t="shared" si="40"/>
        <v>0</v>
      </c>
      <c r="BE135" s="558"/>
      <c r="BF135" s="558"/>
      <c r="BG135" s="558"/>
      <c r="BH135" s="558"/>
      <c r="BI135" s="558"/>
      <c r="BJ135" s="558"/>
      <c r="BK135" s="559">
        <f t="shared" si="25"/>
        <v>0</v>
      </c>
      <c r="BL135" s="558"/>
      <c r="BM135" s="558"/>
      <c r="BN135" s="558"/>
      <c r="BO135" s="558"/>
      <c r="BP135" s="558"/>
      <c r="BQ135" s="560">
        <f t="shared" si="26"/>
        <v>0</v>
      </c>
      <c r="BR135" s="556"/>
      <c r="BS135" s="556"/>
      <c r="BT135" s="556"/>
      <c r="BU135" s="556"/>
      <c r="BV135" s="556"/>
      <c r="BW135" s="560">
        <f t="shared" si="27"/>
        <v>0</v>
      </c>
      <c r="BX135" s="556"/>
      <c r="BY135" s="556"/>
      <c r="BZ135" s="556"/>
      <c r="CA135" s="556"/>
      <c r="CB135" s="556"/>
      <c r="CC135" s="555">
        <f t="shared" si="44"/>
        <v>0</v>
      </c>
      <c r="CD135" s="556"/>
      <c r="CE135" s="556"/>
      <c r="CF135" s="556"/>
      <c r="CG135" s="556"/>
      <c r="CH135" s="556"/>
      <c r="CI135" s="556"/>
      <c r="CK135" s="557">
        <f t="shared" si="41"/>
        <v>0</v>
      </c>
      <c r="CL135" s="558"/>
      <c r="CM135" s="558"/>
      <c r="CN135" s="558"/>
      <c r="CO135" s="558"/>
      <c r="CP135" s="558"/>
      <c r="CQ135" s="558"/>
      <c r="CR135" s="559">
        <f t="shared" si="28"/>
        <v>0</v>
      </c>
      <c r="CS135" s="558"/>
      <c r="CT135" s="558"/>
      <c r="CU135" s="558"/>
      <c r="CV135" s="558"/>
      <c r="CW135" s="558"/>
      <c r="CX135" s="560">
        <f t="shared" si="29"/>
        <v>0</v>
      </c>
      <c r="CY135" s="556"/>
      <c r="CZ135" s="556"/>
      <c r="DA135" s="556"/>
      <c r="DB135" s="556"/>
      <c r="DC135" s="556"/>
      <c r="DD135" s="560">
        <f t="shared" si="30"/>
        <v>0</v>
      </c>
      <c r="DE135" s="556"/>
      <c r="DF135" s="556"/>
      <c r="DG135" s="556"/>
      <c r="DH135" s="556"/>
      <c r="DI135" s="556"/>
      <c r="DJ135" s="555">
        <f t="shared" si="38"/>
        <v>0</v>
      </c>
      <c r="DK135" s="556"/>
      <c r="DL135" s="556"/>
      <c r="DM135" s="556"/>
      <c r="DN135" s="556"/>
      <c r="DO135" s="556"/>
      <c r="DP135" s="556"/>
      <c r="DT135" s="141" t="str">
        <f t="shared" si="31"/>
        <v>-</v>
      </c>
      <c r="DU135" s="558">
        <f>IF(ROWS($DU$25:DU135)&gt;$EH$9,0,ROWS($DU$25:DU135))</f>
        <v>0</v>
      </c>
      <c r="DV135" s="558"/>
      <c r="DW135" s="558"/>
      <c r="DX135" s="558"/>
      <c r="DY135" s="558"/>
      <c r="DZ135" s="557">
        <f t="shared" si="42"/>
        <v>0</v>
      </c>
      <c r="EA135" s="558"/>
      <c r="EB135" s="558"/>
      <c r="EC135" s="558"/>
      <c r="ED135" s="558"/>
      <c r="EE135" s="558"/>
      <c r="EF135" s="558"/>
      <c r="EG135" s="559">
        <f t="shared" si="32"/>
        <v>0</v>
      </c>
      <c r="EH135" s="558"/>
      <c r="EI135" s="558"/>
      <c r="EJ135" s="558"/>
      <c r="EK135" s="558"/>
      <c r="EL135" s="558"/>
      <c r="EM135" s="560">
        <f t="shared" si="33"/>
        <v>0</v>
      </c>
      <c r="EN135" s="556"/>
      <c r="EO135" s="556"/>
      <c r="EP135" s="556"/>
      <c r="EQ135" s="556"/>
      <c r="ER135" s="556"/>
      <c r="ES135" s="560">
        <f t="shared" si="34"/>
        <v>0</v>
      </c>
      <c r="ET135" s="556"/>
      <c r="EU135" s="556"/>
      <c r="EV135" s="556"/>
      <c r="EW135" s="556"/>
      <c r="EX135" s="556"/>
      <c r="EY135" s="555">
        <f t="shared" si="45"/>
        <v>0</v>
      </c>
      <c r="EZ135" s="556"/>
      <c r="FA135" s="556"/>
      <c r="FB135" s="556"/>
      <c r="FC135" s="556"/>
      <c r="FD135" s="556"/>
      <c r="FE135" s="556"/>
      <c r="FG135" s="557">
        <f t="shared" si="43"/>
        <v>0</v>
      </c>
      <c r="FH135" s="558"/>
      <c r="FI135" s="558"/>
      <c r="FJ135" s="558"/>
      <c r="FK135" s="558"/>
      <c r="FL135" s="558"/>
      <c r="FM135" s="558"/>
      <c r="FN135" s="559">
        <f t="shared" si="35"/>
        <v>0</v>
      </c>
      <c r="FO135" s="558"/>
      <c r="FP135" s="558"/>
      <c r="FQ135" s="558"/>
      <c r="FR135" s="558"/>
      <c r="FS135" s="558"/>
      <c r="FT135" s="560">
        <f t="shared" si="36"/>
        <v>0</v>
      </c>
      <c r="FU135" s="556"/>
      <c r="FV135" s="556"/>
      <c r="FW135" s="556"/>
      <c r="FX135" s="556"/>
      <c r="FY135" s="556"/>
      <c r="FZ135" s="560">
        <f t="shared" si="37"/>
        <v>0</v>
      </c>
      <c r="GA135" s="556"/>
      <c r="GB135" s="556"/>
      <c r="GC135" s="556"/>
      <c r="GD135" s="556"/>
      <c r="GE135" s="556"/>
      <c r="GF135" s="555">
        <f t="shared" si="39"/>
        <v>0</v>
      </c>
      <c r="GG135" s="556"/>
      <c r="GH135" s="556"/>
      <c r="GI135" s="556"/>
      <c r="GJ135" s="556"/>
      <c r="GK135" s="556"/>
      <c r="GL135" s="556"/>
      <c r="GV135" s="1"/>
      <c r="GW135" s="1"/>
      <c r="GX135" s="1"/>
      <c r="GY135" s="1"/>
      <c r="GZ135" s="1"/>
      <c r="HA135" s="1"/>
      <c r="HB135" s="1"/>
      <c r="HC135" s="1"/>
      <c r="HD135" s="1"/>
      <c r="HE135" s="1"/>
      <c r="HF135" s="1"/>
      <c r="HG135" s="1"/>
      <c r="HH135" s="1"/>
      <c r="HI135" s="1"/>
    </row>
    <row r="136" spans="50:217" ht="12.75">
      <c r="AX136" s="141" t="str">
        <f t="shared" si="24"/>
        <v>-</v>
      </c>
      <c r="AY136" s="558">
        <f>IF(ROWS($AY$25:AY136)&gt;$BL$9,0,ROWS($AY$25:AY136))</f>
        <v>0</v>
      </c>
      <c r="AZ136" s="558"/>
      <c r="BA136" s="558"/>
      <c r="BB136" s="558"/>
      <c r="BC136" s="558"/>
      <c r="BD136" s="557">
        <f t="shared" si="40"/>
        <v>0</v>
      </c>
      <c r="BE136" s="558"/>
      <c r="BF136" s="558"/>
      <c r="BG136" s="558"/>
      <c r="BH136" s="558"/>
      <c r="BI136" s="558"/>
      <c r="BJ136" s="558"/>
      <c r="BK136" s="559">
        <f t="shared" si="25"/>
        <v>0</v>
      </c>
      <c r="BL136" s="558"/>
      <c r="BM136" s="558"/>
      <c r="BN136" s="558"/>
      <c r="BO136" s="558"/>
      <c r="BP136" s="558"/>
      <c r="BQ136" s="560">
        <f t="shared" si="26"/>
        <v>0</v>
      </c>
      <c r="BR136" s="556"/>
      <c r="BS136" s="556"/>
      <c r="BT136" s="556"/>
      <c r="BU136" s="556"/>
      <c r="BV136" s="556"/>
      <c r="BW136" s="560">
        <f t="shared" si="27"/>
        <v>0</v>
      </c>
      <c r="BX136" s="556"/>
      <c r="BY136" s="556"/>
      <c r="BZ136" s="556"/>
      <c r="CA136" s="556"/>
      <c r="CB136" s="556"/>
      <c r="CC136" s="555">
        <f t="shared" si="44"/>
        <v>0</v>
      </c>
      <c r="CD136" s="556"/>
      <c r="CE136" s="556"/>
      <c r="CF136" s="556"/>
      <c r="CG136" s="556"/>
      <c r="CH136" s="556"/>
      <c r="CI136" s="556"/>
      <c r="CK136" s="557">
        <f t="shared" si="41"/>
        <v>0</v>
      </c>
      <c r="CL136" s="558"/>
      <c r="CM136" s="558"/>
      <c r="CN136" s="558"/>
      <c r="CO136" s="558"/>
      <c r="CP136" s="558"/>
      <c r="CQ136" s="558"/>
      <c r="CR136" s="559">
        <f t="shared" si="28"/>
        <v>0</v>
      </c>
      <c r="CS136" s="558"/>
      <c r="CT136" s="558"/>
      <c r="CU136" s="558"/>
      <c r="CV136" s="558"/>
      <c r="CW136" s="558"/>
      <c r="CX136" s="560">
        <f t="shared" si="29"/>
        <v>0</v>
      </c>
      <c r="CY136" s="556"/>
      <c r="CZ136" s="556"/>
      <c r="DA136" s="556"/>
      <c r="DB136" s="556"/>
      <c r="DC136" s="556"/>
      <c r="DD136" s="560">
        <f t="shared" si="30"/>
        <v>0</v>
      </c>
      <c r="DE136" s="556"/>
      <c r="DF136" s="556"/>
      <c r="DG136" s="556"/>
      <c r="DH136" s="556"/>
      <c r="DI136" s="556"/>
      <c r="DJ136" s="555">
        <f t="shared" si="38"/>
        <v>0</v>
      </c>
      <c r="DK136" s="556"/>
      <c r="DL136" s="556"/>
      <c r="DM136" s="556"/>
      <c r="DN136" s="556"/>
      <c r="DO136" s="556"/>
      <c r="DP136" s="556"/>
      <c r="DT136" s="141" t="str">
        <f t="shared" si="31"/>
        <v>-</v>
      </c>
      <c r="DU136" s="558">
        <f>IF(ROWS($DU$25:DU136)&gt;$EH$9,0,ROWS($DU$25:DU136))</f>
        <v>0</v>
      </c>
      <c r="DV136" s="558"/>
      <c r="DW136" s="558"/>
      <c r="DX136" s="558"/>
      <c r="DY136" s="558"/>
      <c r="DZ136" s="557">
        <f t="shared" si="42"/>
        <v>0</v>
      </c>
      <c r="EA136" s="558"/>
      <c r="EB136" s="558"/>
      <c r="EC136" s="558"/>
      <c r="ED136" s="558"/>
      <c r="EE136" s="558"/>
      <c r="EF136" s="558"/>
      <c r="EG136" s="559">
        <f t="shared" si="32"/>
        <v>0</v>
      </c>
      <c r="EH136" s="558"/>
      <c r="EI136" s="558"/>
      <c r="EJ136" s="558"/>
      <c r="EK136" s="558"/>
      <c r="EL136" s="558"/>
      <c r="EM136" s="560">
        <f t="shared" si="33"/>
        <v>0</v>
      </c>
      <c r="EN136" s="556"/>
      <c r="EO136" s="556"/>
      <c r="EP136" s="556"/>
      <c r="EQ136" s="556"/>
      <c r="ER136" s="556"/>
      <c r="ES136" s="560">
        <f t="shared" si="34"/>
        <v>0</v>
      </c>
      <c r="ET136" s="556"/>
      <c r="EU136" s="556"/>
      <c r="EV136" s="556"/>
      <c r="EW136" s="556"/>
      <c r="EX136" s="556"/>
      <c r="EY136" s="555">
        <f t="shared" si="45"/>
        <v>0</v>
      </c>
      <c r="EZ136" s="556"/>
      <c r="FA136" s="556"/>
      <c r="FB136" s="556"/>
      <c r="FC136" s="556"/>
      <c r="FD136" s="556"/>
      <c r="FE136" s="556"/>
      <c r="FG136" s="557">
        <f t="shared" si="43"/>
        <v>0</v>
      </c>
      <c r="FH136" s="558"/>
      <c r="FI136" s="558"/>
      <c r="FJ136" s="558"/>
      <c r="FK136" s="558"/>
      <c r="FL136" s="558"/>
      <c r="FM136" s="558"/>
      <c r="FN136" s="559">
        <f t="shared" si="35"/>
        <v>0</v>
      </c>
      <c r="FO136" s="558"/>
      <c r="FP136" s="558"/>
      <c r="FQ136" s="558"/>
      <c r="FR136" s="558"/>
      <c r="FS136" s="558"/>
      <c r="FT136" s="560">
        <f t="shared" si="36"/>
        <v>0</v>
      </c>
      <c r="FU136" s="556"/>
      <c r="FV136" s="556"/>
      <c r="FW136" s="556"/>
      <c r="FX136" s="556"/>
      <c r="FY136" s="556"/>
      <c r="FZ136" s="560">
        <f t="shared" si="37"/>
        <v>0</v>
      </c>
      <c r="GA136" s="556"/>
      <c r="GB136" s="556"/>
      <c r="GC136" s="556"/>
      <c r="GD136" s="556"/>
      <c r="GE136" s="556"/>
      <c r="GF136" s="555">
        <f t="shared" si="39"/>
        <v>0</v>
      </c>
      <c r="GG136" s="556"/>
      <c r="GH136" s="556"/>
      <c r="GI136" s="556"/>
      <c r="GJ136" s="556"/>
      <c r="GK136" s="556"/>
      <c r="GL136" s="556"/>
      <c r="GV136" s="1"/>
      <c r="GW136" s="1"/>
      <c r="GX136" s="1"/>
      <c r="GY136" s="1"/>
      <c r="GZ136" s="1"/>
      <c r="HA136" s="1"/>
      <c r="HB136" s="1"/>
      <c r="HC136" s="1"/>
      <c r="HD136" s="1"/>
      <c r="HE136" s="1"/>
      <c r="HF136" s="1"/>
      <c r="HG136" s="1"/>
      <c r="HH136" s="1"/>
      <c r="HI136" s="1"/>
    </row>
    <row r="137" spans="50:217" ht="12.75">
      <c r="AX137" s="141" t="str">
        <f t="shared" si="24"/>
        <v>-</v>
      </c>
      <c r="AY137" s="558">
        <f>IF(ROWS($AY$25:AY137)&gt;$BL$9,0,ROWS($AY$25:AY137))</f>
        <v>0</v>
      </c>
      <c r="AZ137" s="558"/>
      <c r="BA137" s="558"/>
      <c r="BB137" s="558"/>
      <c r="BC137" s="558"/>
      <c r="BD137" s="557">
        <f t="shared" si="40"/>
        <v>0</v>
      </c>
      <c r="BE137" s="558"/>
      <c r="BF137" s="558"/>
      <c r="BG137" s="558"/>
      <c r="BH137" s="558"/>
      <c r="BI137" s="558"/>
      <c r="BJ137" s="558"/>
      <c r="BK137" s="559">
        <f t="shared" si="25"/>
        <v>0</v>
      </c>
      <c r="BL137" s="558"/>
      <c r="BM137" s="558"/>
      <c r="BN137" s="558"/>
      <c r="BO137" s="558"/>
      <c r="BP137" s="558"/>
      <c r="BQ137" s="560">
        <f t="shared" si="26"/>
        <v>0</v>
      </c>
      <c r="BR137" s="556"/>
      <c r="BS137" s="556"/>
      <c r="BT137" s="556"/>
      <c r="BU137" s="556"/>
      <c r="BV137" s="556"/>
      <c r="BW137" s="560">
        <f t="shared" si="27"/>
        <v>0</v>
      </c>
      <c r="BX137" s="556"/>
      <c r="BY137" s="556"/>
      <c r="BZ137" s="556"/>
      <c r="CA137" s="556"/>
      <c r="CB137" s="556"/>
      <c r="CC137" s="555">
        <f t="shared" si="44"/>
        <v>0</v>
      </c>
      <c r="CD137" s="556"/>
      <c r="CE137" s="556"/>
      <c r="CF137" s="556"/>
      <c r="CG137" s="556"/>
      <c r="CH137" s="556"/>
      <c r="CI137" s="556"/>
      <c r="CK137" s="557">
        <f t="shared" si="41"/>
        <v>0</v>
      </c>
      <c r="CL137" s="558"/>
      <c r="CM137" s="558"/>
      <c r="CN137" s="558"/>
      <c r="CO137" s="558"/>
      <c r="CP137" s="558"/>
      <c r="CQ137" s="558"/>
      <c r="CR137" s="559">
        <f t="shared" si="28"/>
        <v>0</v>
      </c>
      <c r="CS137" s="558"/>
      <c r="CT137" s="558"/>
      <c r="CU137" s="558"/>
      <c r="CV137" s="558"/>
      <c r="CW137" s="558"/>
      <c r="CX137" s="560">
        <f t="shared" si="29"/>
        <v>0</v>
      </c>
      <c r="CY137" s="556"/>
      <c r="CZ137" s="556"/>
      <c r="DA137" s="556"/>
      <c r="DB137" s="556"/>
      <c r="DC137" s="556"/>
      <c r="DD137" s="560">
        <f t="shared" si="30"/>
        <v>0</v>
      </c>
      <c r="DE137" s="556"/>
      <c r="DF137" s="556"/>
      <c r="DG137" s="556"/>
      <c r="DH137" s="556"/>
      <c r="DI137" s="556"/>
      <c r="DJ137" s="555">
        <f t="shared" si="38"/>
        <v>0</v>
      </c>
      <c r="DK137" s="556"/>
      <c r="DL137" s="556"/>
      <c r="DM137" s="556"/>
      <c r="DN137" s="556"/>
      <c r="DO137" s="556"/>
      <c r="DP137" s="556"/>
      <c r="DT137" s="141" t="str">
        <f t="shared" si="31"/>
        <v>-</v>
      </c>
      <c r="DU137" s="558">
        <f>IF(ROWS($DU$25:DU137)&gt;$EH$9,0,ROWS($DU$25:DU137))</f>
        <v>0</v>
      </c>
      <c r="DV137" s="558"/>
      <c r="DW137" s="558"/>
      <c r="DX137" s="558"/>
      <c r="DY137" s="558"/>
      <c r="DZ137" s="557">
        <f t="shared" si="42"/>
        <v>0</v>
      </c>
      <c r="EA137" s="558"/>
      <c r="EB137" s="558"/>
      <c r="EC137" s="558"/>
      <c r="ED137" s="558"/>
      <c r="EE137" s="558"/>
      <c r="EF137" s="558"/>
      <c r="EG137" s="559">
        <f t="shared" si="32"/>
        <v>0</v>
      </c>
      <c r="EH137" s="558"/>
      <c r="EI137" s="558"/>
      <c r="EJ137" s="558"/>
      <c r="EK137" s="558"/>
      <c r="EL137" s="558"/>
      <c r="EM137" s="560">
        <f t="shared" si="33"/>
        <v>0</v>
      </c>
      <c r="EN137" s="556"/>
      <c r="EO137" s="556"/>
      <c r="EP137" s="556"/>
      <c r="EQ137" s="556"/>
      <c r="ER137" s="556"/>
      <c r="ES137" s="560">
        <f t="shared" si="34"/>
        <v>0</v>
      </c>
      <c r="ET137" s="556"/>
      <c r="EU137" s="556"/>
      <c r="EV137" s="556"/>
      <c r="EW137" s="556"/>
      <c r="EX137" s="556"/>
      <c r="EY137" s="555">
        <f t="shared" si="45"/>
        <v>0</v>
      </c>
      <c r="EZ137" s="556"/>
      <c r="FA137" s="556"/>
      <c r="FB137" s="556"/>
      <c r="FC137" s="556"/>
      <c r="FD137" s="556"/>
      <c r="FE137" s="556"/>
      <c r="FG137" s="557">
        <f t="shared" si="43"/>
        <v>0</v>
      </c>
      <c r="FH137" s="558"/>
      <c r="FI137" s="558"/>
      <c r="FJ137" s="558"/>
      <c r="FK137" s="558"/>
      <c r="FL137" s="558"/>
      <c r="FM137" s="558"/>
      <c r="FN137" s="559">
        <f t="shared" si="35"/>
        <v>0</v>
      </c>
      <c r="FO137" s="558"/>
      <c r="FP137" s="558"/>
      <c r="FQ137" s="558"/>
      <c r="FR137" s="558"/>
      <c r="FS137" s="558"/>
      <c r="FT137" s="560">
        <f t="shared" si="36"/>
        <v>0</v>
      </c>
      <c r="FU137" s="556"/>
      <c r="FV137" s="556"/>
      <c r="FW137" s="556"/>
      <c r="FX137" s="556"/>
      <c r="FY137" s="556"/>
      <c r="FZ137" s="560">
        <f t="shared" si="37"/>
        <v>0</v>
      </c>
      <c r="GA137" s="556"/>
      <c r="GB137" s="556"/>
      <c r="GC137" s="556"/>
      <c r="GD137" s="556"/>
      <c r="GE137" s="556"/>
      <c r="GF137" s="555">
        <f t="shared" si="39"/>
        <v>0</v>
      </c>
      <c r="GG137" s="556"/>
      <c r="GH137" s="556"/>
      <c r="GI137" s="556"/>
      <c r="GJ137" s="556"/>
      <c r="GK137" s="556"/>
      <c r="GL137" s="556"/>
      <c r="GV137" s="1"/>
      <c r="GW137" s="1"/>
      <c r="GX137" s="1"/>
      <c r="GY137" s="1"/>
      <c r="GZ137" s="1"/>
      <c r="HA137" s="1"/>
      <c r="HB137" s="1"/>
      <c r="HC137" s="1"/>
      <c r="HD137" s="1"/>
      <c r="HE137" s="1"/>
      <c r="HF137" s="1"/>
      <c r="HG137" s="1"/>
      <c r="HH137" s="1"/>
      <c r="HI137" s="1"/>
    </row>
    <row r="138" spans="50:217" ht="12.75">
      <c r="AX138" s="141" t="str">
        <f t="shared" si="24"/>
        <v>-</v>
      </c>
      <c r="AY138" s="558">
        <f>IF(ROWS($AY$25:AY138)&gt;$BL$9,0,ROWS($AY$25:AY138))</f>
        <v>0</v>
      </c>
      <c r="AZ138" s="558"/>
      <c r="BA138" s="558"/>
      <c r="BB138" s="558"/>
      <c r="BC138" s="558"/>
      <c r="BD138" s="557">
        <f t="shared" si="40"/>
        <v>0</v>
      </c>
      <c r="BE138" s="558"/>
      <c r="BF138" s="558"/>
      <c r="BG138" s="558"/>
      <c r="BH138" s="558"/>
      <c r="BI138" s="558"/>
      <c r="BJ138" s="558"/>
      <c r="BK138" s="559">
        <f t="shared" si="25"/>
        <v>0</v>
      </c>
      <c r="BL138" s="558"/>
      <c r="BM138" s="558"/>
      <c r="BN138" s="558"/>
      <c r="BO138" s="558"/>
      <c r="BP138" s="558"/>
      <c r="BQ138" s="560">
        <f t="shared" si="26"/>
        <v>0</v>
      </c>
      <c r="BR138" s="556"/>
      <c r="BS138" s="556"/>
      <c r="BT138" s="556"/>
      <c r="BU138" s="556"/>
      <c r="BV138" s="556"/>
      <c r="BW138" s="560">
        <f t="shared" si="27"/>
        <v>0</v>
      </c>
      <c r="BX138" s="556"/>
      <c r="BY138" s="556"/>
      <c r="BZ138" s="556"/>
      <c r="CA138" s="556"/>
      <c r="CB138" s="556"/>
      <c r="CC138" s="555">
        <f t="shared" si="44"/>
        <v>0</v>
      </c>
      <c r="CD138" s="556"/>
      <c r="CE138" s="556"/>
      <c r="CF138" s="556"/>
      <c r="CG138" s="556"/>
      <c r="CH138" s="556"/>
      <c r="CI138" s="556"/>
      <c r="CK138" s="557">
        <f t="shared" si="41"/>
        <v>0</v>
      </c>
      <c r="CL138" s="558"/>
      <c r="CM138" s="558"/>
      <c r="CN138" s="558"/>
      <c r="CO138" s="558"/>
      <c r="CP138" s="558"/>
      <c r="CQ138" s="558"/>
      <c r="CR138" s="559">
        <f t="shared" si="28"/>
        <v>0</v>
      </c>
      <c r="CS138" s="558"/>
      <c r="CT138" s="558"/>
      <c r="CU138" s="558"/>
      <c r="CV138" s="558"/>
      <c r="CW138" s="558"/>
      <c r="CX138" s="560">
        <f t="shared" si="29"/>
        <v>0</v>
      </c>
      <c r="CY138" s="556"/>
      <c r="CZ138" s="556"/>
      <c r="DA138" s="556"/>
      <c r="DB138" s="556"/>
      <c r="DC138" s="556"/>
      <c r="DD138" s="560">
        <f t="shared" si="30"/>
        <v>0</v>
      </c>
      <c r="DE138" s="556"/>
      <c r="DF138" s="556"/>
      <c r="DG138" s="556"/>
      <c r="DH138" s="556"/>
      <c r="DI138" s="556"/>
      <c r="DJ138" s="555">
        <f t="shared" si="38"/>
        <v>0</v>
      </c>
      <c r="DK138" s="556"/>
      <c r="DL138" s="556"/>
      <c r="DM138" s="556"/>
      <c r="DN138" s="556"/>
      <c r="DO138" s="556"/>
      <c r="DP138" s="556"/>
      <c r="DT138" s="141" t="str">
        <f t="shared" si="31"/>
        <v>-</v>
      </c>
      <c r="DU138" s="558">
        <f>IF(ROWS($DU$25:DU138)&gt;$EH$9,0,ROWS($DU$25:DU138))</f>
        <v>0</v>
      </c>
      <c r="DV138" s="558"/>
      <c r="DW138" s="558"/>
      <c r="DX138" s="558"/>
      <c r="DY138" s="558"/>
      <c r="DZ138" s="557">
        <f t="shared" si="42"/>
        <v>0</v>
      </c>
      <c r="EA138" s="558"/>
      <c r="EB138" s="558"/>
      <c r="EC138" s="558"/>
      <c r="ED138" s="558"/>
      <c r="EE138" s="558"/>
      <c r="EF138" s="558"/>
      <c r="EG138" s="559">
        <f t="shared" si="32"/>
        <v>0</v>
      </c>
      <c r="EH138" s="558"/>
      <c r="EI138" s="558"/>
      <c r="EJ138" s="558"/>
      <c r="EK138" s="558"/>
      <c r="EL138" s="558"/>
      <c r="EM138" s="560">
        <f t="shared" si="33"/>
        <v>0</v>
      </c>
      <c r="EN138" s="556"/>
      <c r="EO138" s="556"/>
      <c r="EP138" s="556"/>
      <c r="EQ138" s="556"/>
      <c r="ER138" s="556"/>
      <c r="ES138" s="560">
        <f t="shared" si="34"/>
        <v>0</v>
      </c>
      <c r="ET138" s="556"/>
      <c r="EU138" s="556"/>
      <c r="EV138" s="556"/>
      <c r="EW138" s="556"/>
      <c r="EX138" s="556"/>
      <c r="EY138" s="555">
        <f t="shared" si="45"/>
        <v>0</v>
      </c>
      <c r="EZ138" s="556"/>
      <c r="FA138" s="556"/>
      <c r="FB138" s="556"/>
      <c r="FC138" s="556"/>
      <c r="FD138" s="556"/>
      <c r="FE138" s="556"/>
      <c r="FG138" s="557">
        <f t="shared" si="43"/>
        <v>0</v>
      </c>
      <c r="FH138" s="558"/>
      <c r="FI138" s="558"/>
      <c r="FJ138" s="558"/>
      <c r="FK138" s="558"/>
      <c r="FL138" s="558"/>
      <c r="FM138" s="558"/>
      <c r="FN138" s="559">
        <f t="shared" si="35"/>
        <v>0</v>
      </c>
      <c r="FO138" s="558"/>
      <c r="FP138" s="558"/>
      <c r="FQ138" s="558"/>
      <c r="FR138" s="558"/>
      <c r="FS138" s="558"/>
      <c r="FT138" s="560">
        <f t="shared" si="36"/>
        <v>0</v>
      </c>
      <c r="FU138" s="556"/>
      <c r="FV138" s="556"/>
      <c r="FW138" s="556"/>
      <c r="FX138" s="556"/>
      <c r="FY138" s="556"/>
      <c r="FZ138" s="560">
        <f t="shared" si="37"/>
        <v>0</v>
      </c>
      <c r="GA138" s="556"/>
      <c r="GB138" s="556"/>
      <c r="GC138" s="556"/>
      <c r="GD138" s="556"/>
      <c r="GE138" s="556"/>
      <c r="GF138" s="555">
        <f t="shared" si="39"/>
        <v>0</v>
      </c>
      <c r="GG138" s="556"/>
      <c r="GH138" s="556"/>
      <c r="GI138" s="556"/>
      <c r="GJ138" s="556"/>
      <c r="GK138" s="556"/>
      <c r="GL138" s="556"/>
      <c r="GV138" s="1"/>
      <c r="GW138" s="1"/>
      <c r="GX138" s="1"/>
      <c r="GY138" s="1"/>
      <c r="GZ138" s="1"/>
      <c r="HA138" s="1"/>
      <c r="HB138" s="1"/>
      <c r="HC138" s="1"/>
      <c r="HD138" s="1"/>
      <c r="HE138" s="1"/>
      <c r="HF138" s="1"/>
      <c r="HG138" s="1"/>
      <c r="HH138" s="1"/>
      <c r="HI138" s="1"/>
    </row>
    <row r="139" spans="50:217" ht="12.75">
      <c r="AX139" s="141" t="str">
        <f t="shared" si="24"/>
        <v>-</v>
      </c>
      <c r="AY139" s="558">
        <f>IF(ROWS($AY$25:AY139)&gt;$BL$9,0,ROWS($AY$25:AY139))</f>
        <v>0</v>
      </c>
      <c r="AZ139" s="558"/>
      <c r="BA139" s="558"/>
      <c r="BB139" s="558"/>
      <c r="BC139" s="558"/>
      <c r="BD139" s="557">
        <f t="shared" si="40"/>
        <v>0</v>
      </c>
      <c r="BE139" s="558"/>
      <c r="BF139" s="558"/>
      <c r="BG139" s="558"/>
      <c r="BH139" s="558"/>
      <c r="BI139" s="558"/>
      <c r="BJ139" s="558"/>
      <c r="BK139" s="559">
        <f t="shared" si="25"/>
        <v>0</v>
      </c>
      <c r="BL139" s="558"/>
      <c r="BM139" s="558"/>
      <c r="BN139" s="558"/>
      <c r="BO139" s="558"/>
      <c r="BP139" s="558"/>
      <c r="BQ139" s="560">
        <f t="shared" si="26"/>
        <v>0</v>
      </c>
      <c r="BR139" s="556"/>
      <c r="BS139" s="556"/>
      <c r="BT139" s="556"/>
      <c r="BU139" s="556"/>
      <c r="BV139" s="556"/>
      <c r="BW139" s="560">
        <f t="shared" si="27"/>
        <v>0</v>
      </c>
      <c r="BX139" s="556"/>
      <c r="BY139" s="556"/>
      <c r="BZ139" s="556"/>
      <c r="CA139" s="556"/>
      <c r="CB139" s="556"/>
      <c r="CC139" s="555">
        <f t="shared" si="44"/>
        <v>0</v>
      </c>
      <c r="CD139" s="556"/>
      <c r="CE139" s="556"/>
      <c r="CF139" s="556"/>
      <c r="CG139" s="556"/>
      <c r="CH139" s="556"/>
      <c r="CI139" s="556"/>
      <c r="CK139" s="557">
        <f t="shared" si="41"/>
        <v>0</v>
      </c>
      <c r="CL139" s="558"/>
      <c r="CM139" s="558"/>
      <c r="CN139" s="558"/>
      <c r="CO139" s="558"/>
      <c r="CP139" s="558"/>
      <c r="CQ139" s="558"/>
      <c r="CR139" s="559">
        <f t="shared" si="28"/>
        <v>0</v>
      </c>
      <c r="CS139" s="558"/>
      <c r="CT139" s="558"/>
      <c r="CU139" s="558"/>
      <c r="CV139" s="558"/>
      <c r="CW139" s="558"/>
      <c r="CX139" s="560">
        <f t="shared" si="29"/>
        <v>0</v>
      </c>
      <c r="CY139" s="556"/>
      <c r="CZ139" s="556"/>
      <c r="DA139" s="556"/>
      <c r="DB139" s="556"/>
      <c r="DC139" s="556"/>
      <c r="DD139" s="560">
        <f t="shared" si="30"/>
        <v>0</v>
      </c>
      <c r="DE139" s="556"/>
      <c r="DF139" s="556"/>
      <c r="DG139" s="556"/>
      <c r="DH139" s="556"/>
      <c r="DI139" s="556"/>
      <c r="DJ139" s="555">
        <f t="shared" si="38"/>
        <v>0</v>
      </c>
      <c r="DK139" s="556"/>
      <c r="DL139" s="556"/>
      <c r="DM139" s="556"/>
      <c r="DN139" s="556"/>
      <c r="DO139" s="556"/>
      <c r="DP139" s="556"/>
      <c r="DT139" s="141" t="str">
        <f t="shared" si="31"/>
        <v>-</v>
      </c>
      <c r="DU139" s="558">
        <f>IF(ROWS($DU$25:DU139)&gt;$EH$9,0,ROWS($DU$25:DU139))</f>
        <v>0</v>
      </c>
      <c r="DV139" s="558"/>
      <c r="DW139" s="558"/>
      <c r="DX139" s="558"/>
      <c r="DY139" s="558"/>
      <c r="DZ139" s="557">
        <f t="shared" si="42"/>
        <v>0</v>
      </c>
      <c r="EA139" s="558"/>
      <c r="EB139" s="558"/>
      <c r="EC139" s="558"/>
      <c r="ED139" s="558"/>
      <c r="EE139" s="558"/>
      <c r="EF139" s="558"/>
      <c r="EG139" s="559">
        <f t="shared" si="32"/>
        <v>0</v>
      </c>
      <c r="EH139" s="558"/>
      <c r="EI139" s="558"/>
      <c r="EJ139" s="558"/>
      <c r="EK139" s="558"/>
      <c r="EL139" s="558"/>
      <c r="EM139" s="560">
        <f t="shared" si="33"/>
        <v>0</v>
      </c>
      <c r="EN139" s="556"/>
      <c r="EO139" s="556"/>
      <c r="EP139" s="556"/>
      <c r="EQ139" s="556"/>
      <c r="ER139" s="556"/>
      <c r="ES139" s="560">
        <f t="shared" si="34"/>
        <v>0</v>
      </c>
      <c r="ET139" s="556"/>
      <c r="EU139" s="556"/>
      <c r="EV139" s="556"/>
      <c r="EW139" s="556"/>
      <c r="EX139" s="556"/>
      <c r="EY139" s="555">
        <f t="shared" si="45"/>
        <v>0</v>
      </c>
      <c r="EZ139" s="556"/>
      <c r="FA139" s="556"/>
      <c r="FB139" s="556"/>
      <c r="FC139" s="556"/>
      <c r="FD139" s="556"/>
      <c r="FE139" s="556"/>
      <c r="FG139" s="557">
        <f t="shared" si="43"/>
        <v>0</v>
      </c>
      <c r="FH139" s="558"/>
      <c r="FI139" s="558"/>
      <c r="FJ139" s="558"/>
      <c r="FK139" s="558"/>
      <c r="FL139" s="558"/>
      <c r="FM139" s="558"/>
      <c r="FN139" s="559">
        <f t="shared" si="35"/>
        <v>0</v>
      </c>
      <c r="FO139" s="558"/>
      <c r="FP139" s="558"/>
      <c r="FQ139" s="558"/>
      <c r="FR139" s="558"/>
      <c r="FS139" s="558"/>
      <c r="FT139" s="560">
        <f t="shared" si="36"/>
        <v>0</v>
      </c>
      <c r="FU139" s="556"/>
      <c r="FV139" s="556"/>
      <c r="FW139" s="556"/>
      <c r="FX139" s="556"/>
      <c r="FY139" s="556"/>
      <c r="FZ139" s="560">
        <f t="shared" si="37"/>
        <v>0</v>
      </c>
      <c r="GA139" s="556"/>
      <c r="GB139" s="556"/>
      <c r="GC139" s="556"/>
      <c r="GD139" s="556"/>
      <c r="GE139" s="556"/>
      <c r="GF139" s="555">
        <f t="shared" si="39"/>
        <v>0</v>
      </c>
      <c r="GG139" s="556"/>
      <c r="GH139" s="556"/>
      <c r="GI139" s="556"/>
      <c r="GJ139" s="556"/>
      <c r="GK139" s="556"/>
      <c r="GL139" s="556"/>
      <c r="GV139" s="1"/>
      <c r="GW139" s="1"/>
      <c r="GX139" s="1"/>
      <c r="GY139" s="1"/>
      <c r="GZ139" s="1"/>
      <c r="HA139" s="1"/>
      <c r="HB139" s="1"/>
      <c r="HC139" s="1"/>
      <c r="HD139" s="1"/>
      <c r="HE139" s="1"/>
      <c r="HF139" s="1"/>
      <c r="HG139" s="1"/>
      <c r="HH139" s="1"/>
      <c r="HI139" s="1"/>
    </row>
    <row r="140" spans="50:217" ht="12.75">
      <c r="AX140" s="141" t="str">
        <f t="shared" si="24"/>
        <v>-</v>
      </c>
      <c r="AY140" s="558">
        <f>IF(ROWS($AY$25:AY140)&gt;$BL$9,0,ROWS($AY$25:AY140))</f>
        <v>0</v>
      </c>
      <c r="AZ140" s="558"/>
      <c r="BA140" s="558"/>
      <c r="BB140" s="558"/>
      <c r="BC140" s="558"/>
      <c r="BD140" s="557">
        <f t="shared" si="40"/>
        <v>0</v>
      </c>
      <c r="BE140" s="558"/>
      <c r="BF140" s="558"/>
      <c r="BG140" s="558"/>
      <c r="BH140" s="558"/>
      <c r="BI140" s="558"/>
      <c r="BJ140" s="558"/>
      <c r="BK140" s="559">
        <f t="shared" si="25"/>
        <v>0</v>
      </c>
      <c r="BL140" s="558"/>
      <c r="BM140" s="558"/>
      <c r="BN140" s="558"/>
      <c r="BO140" s="558"/>
      <c r="BP140" s="558"/>
      <c r="BQ140" s="560">
        <f t="shared" si="26"/>
        <v>0</v>
      </c>
      <c r="BR140" s="556"/>
      <c r="BS140" s="556"/>
      <c r="BT140" s="556"/>
      <c r="BU140" s="556"/>
      <c r="BV140" s="556"/>
      <c r="BW140" s="560">
        <f t="shared" si="27"/>
        <v>0</v>
      </c>
      <c r="BX140" s="556"/>
      <c r="BY140" s="556"/>
      <c r="BZ140" s="556"/>
      <c r="CA140" s="556"/>
      <c r="CB140" s="556"/>
      <c r="CC140" s="555">
        <f t="shared" si="44"/>
        <v>0</v>
      </c>
      <c r="CD140" s="556"/>
      <c r="CE140" s="556"/>
      <c r="CF140" s="556"/>
      <c r="CG140" s="556"/>
      <c r="CH140" s="556"/>
      <c r="CI140" s="556"/>
      <c r="CK140" s="557">
        <f t="shared" si="41"/>
        <v>0</v>
      </c>
      <c r="CL140" s="558"/>
      <c r="CM140" s="558"/>
      <c r="CN140" s="558"/>
      <c r="CO140" s="558"/>
      <c r="CP140" s="558"/>
      <c r="CQ140" s="558"/>
      <c r="CR140" s="559">
        <f t="shared" si="28"/>
        <v>0</v>
      </c>
      <c r="CS140" s="558"/>
      <c r="CT140" s="558"/>
      <c r="CU140" s="558"/>
      <c r="CV140" s="558"/>
      <c r="CW140" s="558"/>
      <c r="CX140" s="560">
        <f t="shared" si="29"/>
        <v>0</v>
      </c>
      <c r="CY140" s="556"/>
      <c r="CZ140" s="556"/>
      <c r="DA140" s="556"/>
      <c r="DB140" s="556"/>
      <c r="DC140" s="556"/>
      <c r="DD140" s="560">
        <f t="shared" si="30"/>
        <v>0</v>
      </c>
      <c r="DE140" s="556"/>
      <c r="DF140" s="556"/>
      <c r="DG140" s="556"/>
      <c r="DH140" s="556"/>
      <c r="DI140" s="556"/>
      <c r="DJ140" s="555">
        <f t="shared" si="38"/>
        <v>0</v>
      </c>
      <c r="DK140" s="556"/>
      <c r="DL140" s="556"/>
      <c r="DM140" s="556"/>
      <c r="DN140" s="556"/>
      <c r="DO140" s="556"/>
      <c r="DP140" s="556"/>
      <c r="DT140" s="141" t="str">
        <f t="shared" si="31"/>
        <v>-</v>
      </c>
      <c r="DU140" s="558">
        <f>IF(ROWS($DU$25:DU140)&gt;$EH$9,0,ROWS($DU$25:DU140))</f>
        <v>0</v>
      </c>
      <c r="DV140" s="558"/>
      <c r="DW140" s="558"/>
      <c r="DX140" s="558"/>
      <c r="DY140" s="558"/>
      <c r="DZ140" s="557">
        <f t="shared" si="42"/>
        <v>0</v>
      </c>
      <c r="EA140" s="558"/>
      <c r="EB140" s="558"/>
      <c r="EC140" s="558"/>
      <c r="ED140" s="558"/>
      <c r="EE140" s="558"/>
      <c r="EF140" s="558"/>
      <c r="EG140" s="559">
        <f t="shared" si="32"/>
        <v>0</v>
      </c>
      <c r="EH140" s="558"/>
      <c r="EI140" s="558"/>
      <c r="EJ140" s="558"/>
      <c r="EK140" s="558"/>
      <c r="EL140" s="558"/>
      <c r="EM140" s="560">
        <f t="shared" si="33"/>
        <v>0</v>
      </c>
      <c r="EN140" s="556"/>
      <c r="EO140" s="556"/>
      <c r="EP140" s="556"/>
      <c r="EQ140" s="556"/>
      <c r="ER140" s="556"/>
      <c r="ES140" s="560">
        <f t="shared" si="34"/>
        <v>0</v>
      </c>
      <c r="ET140" s="556"/>
      <c r="EU140" s="556"/>
      <c r="EV140" s="556"/>
      <c r="EW140" s="556"/>
      <c r="EX140" s="556"/>
      <c r="EY140" s="555">
        <f t="shared" si="45"/>
        <v>0</v>
      </c>
      <c r="EZ140" s="556"/>
      <c r="FA140" s="556"/>
      <c r="FB140" s="556"/>
      <c r="FC140" s="556"/>
      <c r="FD140" s="556"/>
      <c r="FE140" s="556"/>
      <c r="FG140" s="557">
        <f t="shared" si="43"/>
        <v>0</v>
      </c>
      <c r="FH140" s="558"/>
      <c r="FI140" s="558"/>
      <c r="FJ140" s="558"/>
      <c r="FK140" s="558"/>
      <c r="FL140" s="558"/>
      <c r="FM140" s="558"/>
      <c r="FN140" s="559">
        <f t="shared" si="35"/>
        <v>0</v>
      </c>
      <c r="FO140" s="558"/>
      <c r="FP140" s="558"/>
      <c r="FQ140" s="558"/>
      <c r="FR140" s="558"/>
      <c r="FS140" s="558"/>
      <c r="FT140" s="560">
        <f t="shared" si="36"/>
        <v>0</v>
      </c>
      <c r="FU140" s="556"/>
      <c r="FV140" s="556"/>
      <c r="FW140" s="556"/>
      <c r="FX140" s="556"/>
      <c r="FY140" s="556"/>
      <c r="FZ140" s="560">
        <f t="shared" si="37"/>
        <v>0</v>
      </c>
      <c r="GA140" s="556"/>
      <c r="GB140" s="556"/>
      <c r="GC140" s="556"/>
      <c r="GD140" s="556"/>
      <c r="GE140" s="556"/>
      <c r="GF140" s="555">
        <f t="shared" si="39"/>
        <v>0</v>
      </c>
      <c r="GG140" s="556"/>
      <c r="GH140" s="556"/>
      <c r="GI140" s="556"/>
      <c r="GJ140" s="556"/>
      <c r="GK140" s="556"/>
      <c r="GL140" s="556"/>
      <c r="GV140" s="1"/>
      <c r="GW140" s="1"/>
      <c r="GX140" s="1"/>
      <c r="GY140" s="1"/>
      <c r="GZ140" s="1"/>
      <c r="HA140" s="1"/>
      <c r="HB140" s="1"/>
      <c r="HC140" s="1"/>
      <c r="HD140" s="1"/>
      <c r="HE140" s="1"/>
      <c r="HF140" s="1"/>
      <c r="HG140" s="1"/>
      <c r="HH140" s="1"/>
      <c r="HI140" s="1"/>
    </row>
    <row r="141" spans="50:217" ht="12.75">
      <c r="AX141" s="141" t="str">
        <f t="shared" si="24"/>
        <v>-</v>
      </c>
      <c r="AY141" s="558">
        <f>IF(ROWS($AY$25:AY141)&gt;$BL$9,0,ROWS($AY$25:AY141))</f>
        <v>0</v>
      </c>
      <c r="AZ141" s="558"/>
      <c r="BA141" s="558"/>
      <c r="BB141" s="558"/>
      <c r="BC141" s="558"/>
      <c r="BD141" s="557">
        <f t="shared" si="40"/>
        <v>0</v>
      </c>
      <c r="BE141" s="558"/>
      <c r="BF141" s="558"/>
      <c r="BG141" s="558"/>
      <c r="BH141" s="558"/>
      <c r="BI141" s="558"/>
      <c r="BJ141" s="558"/>
      <c r="BK141" s="559">
        <f t="shared" si="25"/>
        <v>0</v>
      </c>
      <c r="BL141" s="558"/>
      <c r="BM141" s="558"/>
      <c r="BN141" s="558"/>
      <c r="BO141" s="558"/>
      <c r="BP141" s="558"/>
      <c r="BQ141" s="560">
        <f t="shared" si="26"/>
        <v>0</v>
      </c>
      <c r="BR141" s="556"/>
      <c r="BS141" s="556"/>
      <c r="BT141" s="556"/>
      <c r="BU141" s="556"/>
      <c r="BV141" s="556"/>
      <c r="BW141" s="560">
        <f t="shared" si="27"/>
        <v>0</v>
      </c>
      <c r="BX141" s="556"/>
      <c r="BY141" s="556"/>
      <c r="BZ141" s="556"/>
      <c r="CA141" s="556"/>
      <c r="CB141" s="556"/>
      <c r="CC141" s="555">
        <f t="shared" si="44"/>
        <v>0</v>
      </c>
      <c r="CD141" s="556"/>
      <c r="CE141" s="556"/>
      <c r="CF141" s="556"/>
      <c r="CG141" s="556"/>
      <c r="CH141" s="556"/>
      <c r="CI141" s="556"/>
      <c r="CK141" s="557">
        <f t="shared" si="41"/>
        <v>0</v>
      </c>
      <c r="CL141" s="558"/>
      <c r="CM141" s="558"/>
      <c r="CN141" s="558"/>
      <c r="CO141" s="558"/>
      <c r="CP141" s="558"/>
      <c r="CQ141" s="558"/>
      <c r="CR141" s="559">
        <f t="shared" si="28"/>
        <v>0</v>
      </c>
      <c r="CS141" s="558"/>
      <c r="CT141" s="558"/>
      <c r="CU141" s="558"/>
      <c r="CV141" s="558"/>
      <c r="CW141" s="558"/>
      <c r="CX141" s="560">
        <f t="shared" si="29"/>
        <v>0</v>
      </c>
      <c r="CY141" s="556"/>
      <c r="CZ141" s="556"/>
      <c r="DA141" s="556"/>
      <c r="DB141" s="556"/>
      <c r="DC141" s="556"/>
      <c r="DD141" s="560">
        <f t="shared" si="30"/>
        <v>0</v>
      </c>
      <c r="DE141" s="556"/>
      <c r="DF141" s="556"/>
      <c r="DG141" s="556"/>
      <c r="DH141" s="556"/>
      <c r="DI141" s="556"/>
      <c r="DJ141" s="555">
        <f t="shared" si="38"/>
        <v>0</v>
      </c>
      <c r="DK141" s="556"/>
      <c r="DL141" s="556"/>
      <c r="DM141" s="556"/>
      <c r="DN141" s="556"/>
      <c r="DO141" s="556"/>
      <c r="DP141" s="556"/>
      <c r="DT141" s="141" t="str">
        <f t="shared" si="31"/>
        <v>-</v>
      </c>
      <c r="DU141" s="558">
        <f>IF(ROWS($DU$25:DU141)&gt;$EH$9,0,ROWS($DU$25:DU141))</f>
        <v>0</v>
      </c>
      <c r="DV141" s="558"/>
      <c r="DW141" s="558"/>
      <c r="DX141" s="558"/>
      <c r="DY141" s="558"/>
      <c r="DZ141" s="557">
        <f t="shared" si="42"/>
        <v>0</v>
      </c>
      <c r="EA141" s="558"/>
      <c r="EB141" s="558"/>
      <c r="EC141" s="558"/>
      <c r="ED141" s="558"/>
      <c r="EE141" s="558"/>
      <c r="EF141" s="558"/>
      <c r="EG141" s="559">
        <f t="shared" si="32"/>
        <v>0</v>
      </c>
      <c r="EH141" s="558"/>
      <c r="EI141" s="558"/>
      <c r="EJ141" s="558"/>
      <c r="EK141" s="558"/>
      <c r="EL141" s="558"/>
      <c r="EM141" s="560">
        <f t="shared" si="33"/>
        <v>0</v>
      </c>
      <c r="EN141" s="556"/>
      <c r="EO141" s="556"/>
      <c r="EP141" s="556"/>
      <c r="EQ141" s="556"/>
      <c r="ER141" s="556"/>
      <c r="ES141" s="560">
        <f t="shared" si="34"/>
        <v>0</v>
      </c>
      <c r="ET141" s="556"/>
      <c r="EU141" s="556"/>
      <c r="EV141" s="556"/>
      <c r="EW141" s="556"/>
      <c r="EX141" s="556"/>
      <c r="EY141" s="555">
        <f t="shared" si="45"/>
        <v>0</v>
      </c>
      <c r="EZ141" s="556"/>
      <c r="FA141" s="556"/>
      <c r="FB141" s="556"/>
      <c r="FC141" s="556"/>
      <c r="FD141" s="556"/>
      <c r="FE141" s="556"/>
      <c r="FG141" s="557">
        <f t="shared" si="43"/>
        <v>0</v>
      </c>
      <c r="FH141" s="558"/>
      <c r="FI141" s="558"/>
      <c r="FJ141" s="558"/>
      <c r="FK141" s="558"/>
      <c r="FL141" s="558"/>
      <c r="FM141" s="558"/>
      <c r="FN141" s="559">
        <f t="shared" si="35"/>
        <v>0</v>
      </c>
      <c r="FO141" s="558"/>
      <c r="FP141" s="558"/>
      <c r="FQ141" s="558"/>
      <c r="FR141" s="558"/>
      <c r="FS141" s="558"/>
      <c r="FT141" s="560">
        <f t="shared" si="36"/>
        <v>0</v>
      </c>
      <c r="FU141" s="556"/>
      <c r="FV141" s="556"/>
      <c r="FW141" s="556"/>
      <c r="FX141" s="556"/>
      <c r="FY141" s="556"/>
      <c r="FZ141" s="560">
        <f t="shared" si="37"/>
        <v>0</v>
      </c>
      <c r="GA141" s="556"/>
      <c r="GB141" s="556"/>
      <c r="GC141" s="556"/>
      <c r="GD141" s="556"/>
      <c r="GE141" s="556"/>
      <c r="GF141" s="555">
        <f t="shared" si="39"/>
        <v>0</v>
      </c>
      <c r="GG141" s="556"/>
      <c r="GH141" s="556"/>
      <c r="GI141" s="556"/>
      <c r="GJ141" s="556"/>
      <c r="GK141" s="556"/>
      <c r="GL141" s="556"/>
      <c r="GV141" s="1"/>
      <c r="GW141" s="1"/>
      <c r="GX141" s="1"/>
      <c r="GY141" s="1"/>
      <c r="GZ141" s="1"/>
      <c r="HA141" s="1"/>
      <c r="HB141" s="1"/>
      <c r="HC141" s="1"/>
      <c r="HD141" s="1"/>
      <c r="HE141" s="1"/>
      <c r="HF141" s="1"/>
      <c r="HG141" s="1"/>
      <c r="HH141" s="1"/>
      <c r="HI141" s="1"/>
    </row>
    <row r="142" spans="50:217" ht="12.75">
      <c r="AX142" s="141" t="str">
        <f t="shared" si="24"/>
        <v>-</v>
      </c>
      <c r="AY142" s="558">
        <f>IF(ROWS($AY$25:AY142)&gt;$BL$9,0,ROWS($AY$25:AY142))</f>
        <v>0</v>
      </c>
      <c r="AZ142" s="558"/>
      <c r="BA142" s="558"/>
      <c r="BB142" s="558"/>
      <c r="BC142" s="558"/>
      <c r="BD142" s="557">
        <f t="shared" si="40"/>
        <v>0</v>
      </c>
      <c r="BE142" s="558"/>
      <c r="BF142" s="558"/>
      <c r="BG142" s="558"/>
      <c r="BH142" s="558"/>
      <c r="BI142" s="558"/>
      <c r="BJ142" s="558"/>
      <c r="BK142" s="559">
        <f t="shared" si="25"/>
        <v>0</v>
      </c>
      <c r="BL142" s="558"/>
      <c r="BM142" s="558"/>
      <c r="BN142" s="558"/>
      <c r="BO142" s="558"/>
      <c r="BP142" s="558"/>
      <c r="BQ142" s="560">
        <f t="shared" si="26"/>
        <v>0</v>
      </c>
      <c r="BR142" s="556"/>
      <c r="BS142" s="556"/>
      <c r="BT142" s="556"/>
      <c r="BU142" s="556"/>
      <c r="BV142" s="556"/>
      <c r="BW142" s="560">
        <f t="shared" si="27"/>
        <v>0</v>
      </c>
      <c r="BX142" s="556"/>
      <c r="BY142" s="556"/>
      <c r="BZ142" s="556"/>
      <c r="CA142" s="556"/>
      <c r="CB142" s="556"/>
      <c r="CC142" s="555">
        <f t="shared" si="44"/>
        <v>0</v>
      </c>
      <c r="CD142" s="556"/>
      <c r="CE142" s="556"/>
      <c r="CF142" s="556"/>
      <c r="CG142" s="556"/>
      <c r="CH142" s="556"/>
      <c r="CI142" s="556"/>
      <c r="CK142" s="557">
        <f t="shared" si="41"/>
        <v>0</v>
      </c>
      <c r="CL142" s="558"/>
      <c r="CM142" s="558"/>
      <c r="CN142" s="558"/>
      <c r="CO142" s="558"/>
      <c r="CP142" s="558"/>
      <c r="CQ142" s="558"/>
      <c r="CR142" s="559">
        <f t="shared" si="28"/>
        <v>0</v>
      </c>
      <c r="CS142" s="558"/>
      <c r="CT142" s="558"/>
      <c r="CU142" s="558"/>
      <c r="CV142" s="558"/>
      <c r="CW142" s="558"/>
      <c r="CX142" s="560">
        <f t="shared" si="29"/>
        <v>0</v>
      </c>
      <c r="CY142" s="556"/>
      <c r="CZ142" s="556"/>
      <c r="DA142" s="556"/>
      <c r="DB142" s="556"/>
      <c r="DC142" s="556"/>
      <c r="DD142" s="560">
        <f t="shared" si="30"/>
        <v>0</v>
      </c>
      <c r="DE142" s="556"/>
      <c r="DF142" s="556"/>
      <c r="DG142" s="556"/>
      <c r="DH142" s="556"/>
      <c r="DI142" s="556"/>
      <c r="DJ142" s="555">
        <f t="shared" si="38"/>
        <v>0</v>
      </c>
      <c r="DK142" s="556"/>
      <c r="DL142" s="556"/>
      <c r="DM142" s="556"/>
      <c r="DN142" s="556"/>
      <c r="DO142" s="556"/>
      <c r="DP142" s="556"/>
      <c r="DT142" s="141" t="str">
        <f t="shared" si="31"/>
        <v>-</v>
      </c>
      <c r="DU142" s="558">
        <f>IF(ROWS($DU$25:DU142)&gt;$EH$9,0,ROWS($DU$25:DU142))</f>
        <v>0</v>
      </c>
      <c r="DV142" s="558"/>
      <c r="DW142" s="558"/>
      <c r="DX142" s="558"/>
      <c r="DY142" s="558"/>
      <c r="DZ142" s="557">
        <f t="shared" si="42"/>
        <v>0</v>
      </c>
      <c r="EA142" s="558"/>
      <c r="EB142" s="558"/>
      <c r="EC142" s="558"/>
      <c r="ED142" s="558"/>
      <c r="EE142" s="558"/>
      <c r="EF142" s="558"/>
      <c r="EG142" s="559">
        <f t="shared" si="32"/>
        <v>0</v>
      </c>
      <c r="EH142" s="558"/>
      <c r="EI142" s="558"/>
      <c r="EJ142" s="558"/>
      <c r="EK142" s="558"/>
      <c r="EL142" s="558"/>
      <c r="EM142" s="560">
        <f t="shared" si="33"/>
        <v>0</v>
      </c>
      <c r="EN142" s="556"/>
      <c r="EO142" s="556"/>
      <c r="EP142" s="556"/>
      <c r="EQ142" s="556"/>
      <c r="ER142" s="556"/>
      <c r="ES142" s="560">
        <f t="shared" si="34"/>
        <v>0</v>
      </c>
      <c r="ET142" s="556"/>
      <c r="EU142" s="556"/>
      <c r="EV142" s="556"/>
      <c r="EW142" s="556"/>
      <c r="EX142" s="556"/>
      <c r="EY142" s="555">
        <f t="shared" si="45"/>
        <v>0</v>
      </c>
      <c r="EZ142" s="556"/>
      <c r="FA142" s="556"/>
      <c r="FB142" s="556"/>
      <c r="FC142" s="556"/>
      <c r="FD142" s="556"/>
      <c r="FE142" s="556"/>
      <c r="FG142" s="557">
        <f t="shared" si="43"/>
        <v>0</v>
      </c>
      <c r="FH142" s="558"/>
      <c r="FI142" s="558"/>
      <c r="FJ142" s="558"/>
      <c r="FK142" s="558"/>
      <c r="FL142" s="558"/>
      <c r="FM142" s="558"/>
      <c r="FN142" s="559">
        <f t="shared" si="35"/>
        <v>0</v>
      </c>
      <c r="FO142" s="558"/>
      <c r="FP142" s="558"/>
      <c r="FQ142" s="558"/>
      <c r="FR142" s="558"/>
      <c r="FS142" s="558"/>
      <c r="FT142" s="560">
        <f t="shared" si="36"/>
        <v>0</v>
      </c>
      <c r="FU142" s="556"/>
      <c r="FV142" s="556"/>
      <c r="FW142" s="556"/>
      <c r="FX142" s="556"/>
      <c r="FY142" s="556"/>
      <c r="FZ142" s="560">
        <f t="shared" si="37"/>
        <v>0</v>
      </c>
      <c r="GA142" s="556"/>
      <c r="GB142" s="556"/>
      <c r="GC142" s="556"/>
      <c r="GD142" s="556"/>
      <c r="GE142" s="556"/>
      <c r="GF142" s="555">
        <f t="shared" si="39"/>
        <v>0</v>
      </c>
      <c r="GG142" s="556"/>
      <c r="GH142" s="556"/>
      <c r="GI142" s="556"/>
      <c r="GJ142" s="556"/>
      <c r="GK142" s="556"/>
      <c r="GL142" s="556"/>
      <c r="GV142" s="1"/>
      <c r="GW142" s="1"/>
      <c r="GX142" s="1"/>
      <c r="GY142" s="1"/>
      <c r="GZ142" s="1"/>
      <c r="HA142" s="1"/>
      <c r="HB142" s="1"/>
      <c r="HC142" s="1"/>
      <c r="HD142" s="1"/>
      <c r="HE142" s="1"/>
      <c r="HF142" s="1"/>
      <c r="HG142" s="1"/>
      <c r="HH142" s="1"/>
      <c r="HI142" s="1"/>
    </row>
    <row r="143" spans="50:217" ht="12.75">
      <c r="AX143" s="141" t="str">
        <f t="shared" si="24"/>
        <v>-</v>
      </c>
      <c r="AY143" s="558">
        <f>IF(ROWS($AY$25:AY143)&gt;$BL$9,0,ROWS($AY$25:AY143))</f>
        <v>0</v>
      </c>
      <c r="AZ143" s="558"/>
      <c r="BA143" s="558"/>
      <c r="BB143" s="558"/>
      <c r="BC143" s="558"/>
      <c r="BD143" s="557">
        <f t="shared" si="40"/>
        <v>0</v>
      </c>
      <c r="BE143" s="558"/>
      <c r="BF143" s="558"/>
      <c r="BG143" s="558"/>
      <c r="BH143" s="558"/>
      <c r="BI143" s="558"/>
      <c r="BJ143" s="558"/>
      <c r="BK143" s="559">
        <f t="shared" si="25"/>
        <v>0</v>
      </c>
      <c r="BL143" s="558"/>
      <c r="BM143" s="558"/>
      <c r="BN143" s="558"/>
      <c r="BO143" s="558"/>
      <c r="BP143" s="558"/>
      <c r="BQ143" s="560">
        <f t="shared" si="26"/>
        <v>0</v>
      </c>
      <c r="BR143" s="556"/>
      <c r="BS143" s="556"/>
      <c r="BT143" s="556"/>
      <c r="BU143" s="556"/>
      <c r="BV143" s="556"/>
      <c r="BW143" s="560">
        <f t="shared" si="27"/>
        <v>0</v>
      </c>
      <c r="BX143" s="556"/>
      <c r="BY143" s="556"/>
      <c r="BZ143" s="556"/>
      <c r="CA143" s="556"/>
      <c r="CB143" s="556"/>
      <c r="CC143" s="555">
        <f t="shared" si="44"/>
        <v>0</v>
      </c>
      <c r="CD143" s="556"/>
      <c r="CE143" s="556"/>
      <c r="CF143" s="556"/>
      <c r="CG143" s="556"/>
      <c r="CH143" s="556"/>
      <c r="CI143" s="556"/>
      <c r="CK143" s="557">
        <f t="shared" si="41"/>
        <v>0</v>
      </c>
      <c r="CL143" s="558"/>
      <c r="CM143" s="558"/>
      <c r="CN143" s="558"/>
      <c r="CO143" s="558"/>
      <c r="CP143" s="558"/>
      <c r="CQ143" s="558"/>
      <c r="CR143" s="559">
        <f t="shared" si="28"/>
        <v>0</v>
      </c>
      <c r="CS143" s="558"/>
      <c r="CT143" s="558"/>
      <c r="CU143" s="558"/>
      <c r="CV143" s="558"/>
      <c r="CW143" s="558"/>
      <c r="CX143" s="560">
        <f t="shared" si="29"/>
        <v>0</v>
      </c>
      <c r="CY143" s="556"/>
      <c r="CZ143" s="556"/>
      <c r="DA143" s="556"/>
      <c r="DB143" s="556"/>
      <c r="DC143" s="556"/>
      <c r="DD143" s="560">
        <f t="shared" si="30"/>
        <v>0</v>
      </c>
      <c r="DE143" s="556"/>
      <c r="DF143" s="556"/>
      <c r="DG143" s="556"/>
      <c r="DH143" s="556"/>
      <c r="DI143" s="556"/>
      <c r="DJ143" s="555">
        <f t="shared" si="38"/>
        <v>0</v>
      </c>
      <c r="DK143" s="556"/>
      <c r="DL143" s="556"/>
      <c r="DM143" s="556"/>
      <c r="DN143" s="556"/>
      <c r="DO143" s="556"/>
      <c r="DP143" s="556"/>
      <c r="DT143" s="141" t="str">
        <f t="shared" si="31"/>
        <v>-</v>
      </c>
      <c r="DU143" s="558">
        <f>IF(ROWS($DU$25:DU143)&gt;$EH$9,0,ROWS($DU$25:DU143))</f>
        <v>0</v>
      </c>
      <c r="DV143" s="558"/>
      <c r="DW143" s="558"/>
      <c r="DX143" s="558"/>
      <c r="DY143" s="558"/>
      <c r="DZ143" s="557">
        <f t="shared" si="42"/>
        <v>0</v>
      </c>
      <c r="EA143" s="558"/>
      <c r="EB143" s="558"/>
      <c r="EC143" s="558"/>
      <c r="ED143" s="558"/>
      <c r="EE143" s="558"/>
      <c r="EF143" s="558"/>
      <c r="EG143" s="559">
        <f t="shared" si="32"/>
        <v>0</v>
      </c>
      <c r="EH143" s="558"/>
      <c r="EI143" s="558"/>
      <c r="EJ143" s="558"/>
      <c r="EK143" s="558"/>
      <c r="EL143" s="558"/>
      <c r="EM143" s="560">
        <f t="shared" si="33"/>
        <v>0</v>
      </c>
      <c r="EN143" s="556"/>
      <c r="EO143" s="556"/>
      <c r="EP143" s="556"/>
      <c r="EQ143" s="556"/>
      <c r="ER143" s="556"/>
      <c r="ES143" s="560">
        <f t="shared" si="34"/>
        <v>0</v>
      </c>
      <c r="ET143" s="556"/>
      <c r="EU143" s="556"/>
      <c r="EV143" s="556"/>
      <c r="EW143" s="556"/>
      <c r="EX143" s="556"/>
      <c r="EY143" s="555">
        <f t="shared" si="45"/>
        <v>0</v>
      </c>
      <c r="EZ143" s="556"/>
      <c r="FA143" s="556"/>
      <c r="FB143" s="556"/>
      <c r="FC143" s="556"/>
      <c r="FD143" s="556"/>
      <c r="FE143" s="556"/>
      <c r="FG143" s="557">
        <f t="shared" si="43"/>
        <v>0</v>
      </c>
      <c r="FH143" s="558"/>
      <c r="FI143" s="558"/>
      <c r="FJ143" s="558"/>
      <c r="FK143" s="558"/>
      <c r="FL143" s="558"/>
      <c r="FM143" s="558"/>
      <c r="FN143" s="559">
        <f t="shared" si="35"/>
        <v>0</v>
      </c>
      <c r="FO143" s="558"/>
      <c r="FP143" s="558"/>
      <c r="FQ143" s="558"/>
      <c r="FR143" s="558"/>
      <c r="FS143" s="558"/>
      <c r="FT143" s="560">
        <f t="shared" si="36"/>
        <v>0</v>
      </c>
      <c r="FU143" s="556"/>
      <c r="FV143" s="556"/>
      <c r="FW143" s="556"/>
      <c r="FX143" s="556"/>
      <c r="FY143" s="556"/>
      <c r="FZ143" s="560">
        <f t="shared" si="37"/>
        <v>0</v>
      </c>
      <c r="GA143" s="556"/>
      <c r="GB143" s="556"/>
      <c r="GC143" s="556"/>
      <c r="GD143" s="556"/>
      <c r="GE143" s="556"/>
      <c r="GF143" s="555">
        <f t="shared" si="39"/>
        <v>0</v>
      </c>
      <c r="GG143" s="556"/>
      <c r="GH143" s="556"/>
      <c r="GI143" s="556"/>
      <c r="GJ143" s="556"/>
      <c r="GK143" s="556"/>
      <c r="GL143" s="556"/>
      <c r="GV143" s="1"/>
      <c r="GW143" s="1"/>
      <c r="GX143" s="1"/>
      <c r="GY143" s="1"/>
      <c r="GZ143" s="1"/>
      <c r="HA143" s="1"/>
      <c r="HB143" s="1"/>
      <c r="HC143" s="1"/>
      <c r="HD143" s="1"/>
      <c r="HE143" s="1"/>
      <c r="HF143" s="1"/>
      <c r="HG143" s="1"/>
      <c r="HH143" s="1"/>
      <c r="HI143" s="1"/>
    </row>
    <row r="144" spans="50:217" ht="12.75">
      <c r="AX144" s="141" t="str">
        <f t="shared" si="24"/>
        <v>-</v>
      </c>
      <c r="AY144" s="558">
        <f>IF(ROWS($AY$25:AY144)&gt;$BL$9,0,ROWS($AY$25:AY144))</f>
        <v>0</v>
      </c>
      <c r="AZ144" s="558"/>
      <c r="BA144" s="558"/>
      <c r="BB144" s="558"/>
      <c r="BC144" s="558"/>
      <c r="BD144" s="557">
        <f t="shared" si="40"/>
        <v>0</v>
      </c>
      <c r="BE144" s="558"/>
      <c r="BF144" s="558"/>
      <c r="BG144" s="558"/>
      <c r="BH144" s="558"/>
      <c r="BI144" s="558"/>
      <c r="BJ144" s="558"/>
      <c r="BK144" s="559">
        <f t="shared" si="25"/>
        <v>0</v>
      </c>
      <c r="BL144" s="558"/>
      <c r="BM144" s="558"/>
      <c r="BN144" s="558"/>
      <c r="BO144" s="558"/>
      <c r="BP144" s="558"/>
      <c r="BQ144" s="560">
        <f t="shared" si="26"/>
        <v>0</v>
      </c>
      <c r="BR144" s="556"/>
      <c r="BS144" s="556"/>
      <c r="BT144" s="556"/>
      <c r="BU144" s="556"/>
      <c r="BV144" s="556"/>
      <c r="BW144" s="560">
        <f t="shared" si="27"/>
        <v>0</v>
      </c>
      <c r="BX144" s="556"/>
      <c r="BY144" s="556"/>
      <c r="BZ144" s="556"/>
      <c r="CA144" s="556"/>
      <c r="CB144" s="556"/>
      <c r="CC144" s="555">
        <f t="shared" si="44"/>
        <v>0</v>
      </c>
      <c r="CD144" s="556"/>
      <c r="CE144" s="556"/>
      <c r="CF144" s="556"/>
      <c r="CG144" s="556"/>
      <c r="CH144" s="556"/>
      <c r="CI144" s="556"/>
      <c r="CK144" s="557">
        <f t="shared" si="41"/>
        <v>0</v>
      </c>
      <c r="CL144" s="558"/>
      <c r="CM144" s="558"/>
      <c r="CN144" s="558"/>
      <c r="CO144" s="558"/>
      <c r="CP144" s="558"/>
      <c r="CQ144" s="558"/>
      <c r="CR144" s="559">
        <f t="shared" si="28"/>
        <v>0</v>
      </c>
      <c r="CS144" s="558"/>
      <c r="CT144" s="558"/>
      <c r="CU144" s="558"/>
      <c r="CV144" s="558"/>
      <c r="CW144" s="558"/>
      <c r="CX144" s="560">
        <f t="shared" si="29"/>
        <v>0</v>
      </c>
      <c r="CY144" s="556"/>
      <c r="CZ144" s="556"/>
      <c r="DA144" s="556"/>
      <c r="DB144" s="556"/>
      <c r="DC144" s="556"/>
      <c r="DD144" s="560">
        <f t="shared" si="30"/>
        <v>0</v>
      </c>
      <c r="DE144" s="556"/>
      <c r="DF144" s="556"/>
      <c r="DG144" s="556"/>
      <c r="DH144" s="556"/>
      <c r="DI144" s="556"/>
      <c r="DJ144" s="555">
        <f t="shared" si="38"/>
        <v>0</v>
      </c>
      <c r="DK144" s="556"/>
      <c r="DL144" s="556"/>
      <c r="DM144" s="556"/>
      <c r="DN144" s="556"/>
      <c r="DO144" s="556"/>
      <c r="DP144" s="556"/>
      <c r="DT144" s="141" t="str">
        <f t="shared" si="31"/>
        <v>-</v>
      </c>
      <c r="DU144" s="558">
        <f>IF(ROWS($DU$25:DU144)&gt;$EH$9,0,ROWS($DU$25:DU144))</f>
        <v>0</v>
      </c>
      <c r="DV144" s="558"/>
      <c r="DW144" s="558"/>
      <c r="DX144" s="558"/>
      <c r="DY144" s="558"/>
      <c r="DZ144" s="557">
        <f t="shared" si="42"/>
        <v>0</v>
      </c>
      <c r="EA144" s="558"/>
      <c r="EB144" s="558"/>
      <c r="EC144" s="558"/>
      <c r="ED144" s="558"/>
      <c r="EE144" s="558"/>
      <c r="EF144" s="558"/>
      <c r="EG144" s="559">
        <f t="shared" si="32"/>
        <v>0</v>
      </c>
      <c r="EH144" s="558"/>
      <c r="EI144" s="558"/>
      <c r="EJ144" s="558"/>
      <c r="EK144" s="558"/>
      <c r="EL144" s="558"/>
      <c r="EM144" s="560">
        <f t="shared" si="33"/>
        <v>0</v>
      </c>
      <c r="EN144" s="556"/>
      <c r="EO144" s="556"/>
      <c r="EP144" s="556"/>
      <c r="EQ144" s="556"/>
      <c r="ER144" s="556"/>
      <c r="ES144" s="560">
        <f t="shared" si="34"/>
        <v>0</v>
      </c>
      <c r="ET144" s="556"/>
      <c r="EU144" s="556"/>
      <c r="EV144" s="556"/>
      <c r="EW144" s="556"/>
      <c r="EX144" s="556"/>
      <c r="EY144" s="555">
        <f t="shared" si="45"/>
        <v>0</v>
      </c>
      <c r="EZ144" s="556"/>
      <c r="FA144" s="556"/>
      <c r="FB144" s="556"/>
      <c r="FC144" s="556"/>
      <c r="FD144" s="556"/>
      <c r="FE144" s="556"/>
      <c r="FG144" s="557">
        <f t="shared" si="43"/>
        <v>0</v>
      </c>
      <c r="FH144" s="558"/>
      <c r="FI144" s="558"/>
      <c r="FJ144" s="558"/>
      <c r="FK144" s="558"/>
      <c r="FL144" s="558"/>
      <c r="FM144" s="558"/>
      <c r="FN144" s="559">
        <f t="shared" si="35"/>
        <v>0</v>
      </c>
      <c r="FO144" s="558"/>
      <c r="FP144" s="558"/>
      <c r="FQ144" s="558"/>
      <c r="FR144" s="558"/>
      <c r="FS144" s="558"/>
      <c r="FT144" s="560">
        <f t="shared" si="36"/>
        <v>0</v>
      </c>
      <c r="FU144" s="556"/>
      <c r="FV144" s="556"/>
      <c r="FW144" s="556"/>
      <c r="FX144" s="556"/>
      <c r="FY144" s="556"/>
      <c r="FZ144" s="560">
        <f t="shared" si="37"/>
        <v>0</v>
      </c>
      <c r="GA144" s="556"/>
      <c r="GB144" s="556"/>
      <c r="GC144" s="556"/>
      <c r="GD144" s="556"/>
      <c r="GE144" s="556"/>
      <c r="GF144" s="555">
        <f t="shared" si="39"/>
        <v>0</v>
      </c>
      <c r="GG144" s="556"/>
      <c r="GH144" s="556"/>
      <c r="GI144" s="556"/>
      <c r="GJ144" s="556"/>
      <c r="GK144" s="556"/>
      <c r="GL144" s="556"/>
      <c r="GV144" s="1"/>
      <c r="GW144" s="1"/>
      <c r="GX144" s="1"/>
      <c r="GY144" s="1"/>
      <c r="GZ144" s="1"/>
      <c r="HA144" s="1"/>
      <c r="HB144" s="1"/>
      <c r="HC144" s="1"/>
      <c r="HD144" s="1"/>
      <c r="HE144" s="1"/>
      <c r="HF144" s="1"/>
      <c r="HG144" s="1"/>
      <c r="HH144" s="1"/>
      <c r="HI144" s="1"/>
    </row>
    <row r="145" spans="50:217" ht="12.75">
      <c r="AX145" s="141" t="str">
        <f t="shared" si="24"/>
        <v>-</v>
      </c>
      <c r="AY145" s="558">
        <f>IF(ROWS($AY$25:AY145)&gt;$BL$9,0,ROWS($AY$25:AY145))</f>
        <v>0</v>
      </c>
      <c r="AZ145" s="558"/>
      <c r="BA145" s="558"/>
      <c r="BB145" s="558"/>
      <c r="BC145" s="558"/>
      <c r="BD145" s="557">
        <f t="shared" si="40"/>
        <v>0</v>
      </c>
      <c r="BE145" s="558"/>
      <c r="BF145" s="558"/>
      <c r="BG145" s="558"/>
      <c r="BH145" s="558"/>
      <c r="BI145" s="558"/>
      <c r="BJ145" s="558"/>
      <c r="BK145" s="559">
        <f t="shared" si="25"/>
        <v>0</v>
      </c>
      <c r="BL145" s="558"/>
      <c r="BM145" s="558"/>
      <c r="BN145" s="558"/>
      <c r="BO145" s="558"/>
      <c r="BP145" s="558"/>
      <c r="BQ145" s="560">
        <f t="shared" si="26"/>
        <v>0</v>
      </c>
      <c r="BR145" s="556"/>
      <c r="BS145" s="556"/>
      <c r="BT145" s="556"/>
      <c r="BU145" s="556"/>
      <c r="BV145" s="556"/>
      <c r="BW145" s="560">
        <f t="shared" si="27"/>
        <v>0</v>
      </c>
      <c r="BX145" s="556"/>
      <c r="BY145" s="556"/>
      <c r="BZ145" s="556"/>
      <c r="CA145" s="556"/>
      <c r="CB145" s="556"/>
      <c r="CC145" s="555">
        <f t="shared" si="44"/>
        <v>0</v>
      </c>
      <c r="CD145" s="556"/>
      <c r="CE145" s="556"/>
      <c r="CF145" s="556"/>
      <c r="CG145" s="556"/>
      <c r="CH145" s="556"/>
      <c r="CI145" s="556"/>
      <c r="CK145" s="557">
        <f t="shared" si="41"/>
        <v>0</v>
      </c>
      <c r="CL145" s="558"/>
      <c r="CM145" s="558"/>
      <c r="CN145" s="558"/>
      <c r="CO145" s="558"/>
      <c r="CP145" s="558"/>
      <c r="CQ145" s="558"/>
      <c r="CR145" s="559">
        <f t="shared" si="28"/>
        <v>0</v>
      </c>
      <c r="CS145" s="558"/>
      <c r="CT145" s="558"/>
      <c r="CU145" s="558"/>
      <c r="CV145" s="558"/>
      <c r="CW145" s="558"/>
      <c r="CX145" s="560">
        <f t="shared" si="29"/>
        <v>0</v>
      </c>
      <c r="CY145" s="556"/>
      <c r="CZ145" s="556"/>
      <c r="DA145" s="556"/>
      <c r="DB145" s="556"/>
      <c r="DC145" s="556"/>
      <c r="DD145" s="560">
        <f t="shared" si="30"/>
        <v>0</v>
      </c>
      <c r="DE145" s="556"/>
      <c r="DF145" s="556"/>
      <c r="DG145" s="556"/>
      <c r="DH145" s="556"/>
      <c r="DI145" s="556"/>
      <c r="DJ145" s="555">
        <f t="shared" si="38"/>
        <v>0</v>
      </c>
      <c r="DK145" s="556"/>
      <c r="DL145" s="556"/>
      <c r="DM145" s="556"/>
      <c r="DN145" s="556"/>
      <c r="DO145" s="556"/>
      <c r="DP145" s="556"/>
      <c r="DT145" s="141" t="str">
        <f t="shared" si="31"/>
        <v>-</v>
      </c>
      <c r="DU145" s="558">
        <f>IF(ROWS($DU$25:DU145)&gt;$EH$9,0,ROWS($DU$25:DU145))</f>
        <v>0</v>
      </c>
      <c r="DV145" s="558"/>
      <c r="DW145" s="558"/>
      <c r="DX145" s="558"/>
      <c r="DY145" s="558"/>
      <c r="DZ145" s="557">
        <f t="shared" si="42"/>
        <v>0</v>
      </c>
      <c r="EA145" s="558"/>
      <c r="EB145" s="558"/>
      <c r="EC145" s="558"/>
      <c r="ED145" s="558"/>
      <c r="EE145" s="558"/>
      <c r="EF145" s="558"/>
      <c r="EG145" s="559">
        <f t="shared" si="32"/>
        <v>0</v>
      </c>
      <c r="EH145" s="558"/>
      <c r="EI145" s="558"/>
      <c r="EJ145" s="558"/>
      <c r="EK145" s="558"/>
      <c r="EL145" s="558"/>
      <c r="EM145" s="560">
        <f t="shared" si="33"/>
        <v>0</v>
      </c>
      <c r="EN145" s="556"/>
      <c r="EO145" s="556"/>
      <c r="EP145" s="556"/>
      <c r="EQ145" s="556"/>
      <c r="ER145" s="556"/>
      <c r="ES145" s="560">
        <f t="shared" si="34"/>
        <v>0</v>
      </c>
      <c r="ET145" s="556"/>
      <c r="EU145" s="556"/>
      <c r="EV145" s="556"/>
      <c r="EW145" s="556"/>
      <c r="EX145" s="556"/>
      <c r="EY145" s="555">
        <f t="shared" si="45"/>
        <v>0</v>
      </c>
      <c r="EZ145" s="556"/>
      <c r="FA145" s="556"/>
      <c r="FB145" s="556"/>
      <c r="FC145" s="556"/>
      <c r="FD145" s="556"/>
      <c r="FE145" s="556"/>
      <c r="FG145" s="557">
        <f t="shared" si="43"/>
        <v>0</v>
      </c>
      <c r="FH145" s="558"/>
      <c r="FI145" s="558"/>
      <c r="FJ145" s="558"/>
      <c r="FK145" s="558"/>
      <c r="FL145" s="558"/>
      <c r="FM145" s="558"/>
      <c r="FN145" s="559">
        <f t="shared" si="35"/>
        <v>0</v>
      </c>
      <c r="FO145" s="558"/>
      <c r="FP145" s="558"/>
      <c r="FQ145" s="558"/>
      <c r="FR145" s="558"/>
      <c r="FS145" s="558"/>
      <c r="FT145" s="560">
        <f t="shared" si="36"/>
        <v>0</v>
      </c>
      <c r="FU145" s="556"/>
      <c r="FV145" s="556"/>
      <c r="FW145" s="556"/>
      <c r="FX145" s="556"/>
      <c r="FY145" s="556"/>
      <c r="FZ145" s="560">
        <f t="shared" si="37"/>
        <v>0</v>
      </c>
      <c r="GA145" s="556"/>
      <c r="GB145" s="556"/>
      <c r="GC145" s="556"/>
      <c r="GD145" s="556"/>
      <c r="GE145" s="556"/>
      <c r="GF145" s="555">
        <f t="shared" si="39"/>
        <v>0</v>
      </c>
      <c r="GG145" s="556"/>
      <c r="GH145" s="556"/>
      <c r="GI145" s="556"/>
      <c r="GJ145" s="556"/>
      <c r="GK145" s="556"/>
      <c r="GL145" s="556"/>
      <c r="GV145" s="1"/>
      <c r="GW145" s="1"/>
      <c r="GX145" s="1"/>
      <c r="GY145" s="1"/>
      <c r="GZ145" s="1"/>
      <c r="HA145" s="1"/>
      <c r="HB145" s="1"/>
      <c r="HC145" s="1"/>
      <c r="HD145" s="1"/>
      <c r="HE145" s="1"/>
      <c r="HF145" s="1"/>
      <c r="HG145" s="1"/>
      <c r="HH145" s="1"/>
      <c r="HI145" s="1"/>
    </row>
    <row r="146" spans="50:217" ht="12.75">
      <c r="AX146" s="141" t="str">
        <f t="shared" si="24"/>
        <v>-</v>
      </c>
      <c r="AY146" s="558">
        <f>IF(ROWS($AY$25:AY146)&gt;$BL$9,0,ROWS($AY$25:AY146))</f>
        <v>0</v>
      </c>
      <c r="AZ146" s="558"/>
      <c r="BA146" s="558"/>
      <c r="BB146" s="558"/>
      <c r="BC146" s="558"/>
      <c r="BD146" s="557">
        <f t="shared" si="40"/>
        <v>0</v>
      </c>
      <c r="BE146" s="558"/>
      <c r="BF146" s="558"/>
      <c r="BG146" s="558"/>
      <c r="BH146" s="558"/>
      <c r="BI146" s="558"/>
      <c r="BJ146" s="558"/>
      <c r="BK146" s="559">
        <f t="shared" si="25"/>
        <v>0</v>
      </c>
      <c r="BL146" s="558"/>
      <c r="BM146" s="558"/>
      <c r="BN146" s="558"/>
      <c r="BO146" s="558"/>
      <c r="BP146" s="558"/>
      <c r="BQ146" s="560">
        <f t="shared" si="26"/>
        <v>0</v>
      </c>
      <c r="BR146" s="556"/>
      <c r="BS146" s="556"/>
      <c r="BT146" s="556"/>
      <c r="BU146" s="556"/>
      <c r="BV146" s="556"/>
      <c r="BW146" s="560">
        <f t="shared" si="27"/>
        <v>0</v>
      </c>
      <c r="BX146" s="556"/>
      <c r="BY146" s="556"/>
      <c r="BZ146" s="556"/>
      <c r="CA146" s="556"/>
      <c r="CB146" s="556"/>
      <c r="CC146" s="555">
        <f t="shared" si="44"/>
        <v>0</v>
      </c>
      <c r="CD146" s="556"/>
      <c r="CE146" s="556"/>
      <c r="CF146" s="556"/>
      <c r="CG146" s="556"/>
      <c r="CH146" s="556"/>
      <c r="CI146" s="556"/>
      <c r="CK146" s="557">
        <f t="shared" si="41"/>
        <v>0</v>
      </c>
      <c r="CL146" s="558"/>
      <c r="CM146" s="558"/>
      <c r="CN146" s="558"/>
      <c r="CO146" s="558"/>
      <c r="CP146" s="558"/>
      <c r="CQ146" s="558"/>
      <c r="CR146" s="559">
        <f t="shared" si="28"/>
        <v>0</v>
      </c>
      <c r="CS146" s="558"/>
      <c r="CT146" s="558"/>
      <c r="CU146" s="558"/>
      <c r="CV146" s="558"/>
      <c r="CW146" s="558"/>
      <c r="CX146" s="560">
        <f t="shared" si="29"/>
        <v>0</v>
      </c>
      <c r="CY146" s="556"/>
      <c r="CZ146" s="556"/>
      <c r="DA146" s="556"/>
      <c r="DB146" s="556"/>
      <c r="DC146" s="556"/>
      <c r="DD146" s="560">
        <f t="shared" si="30"/>
        <v>0</v>
      </c>
      <c r="DE146" s="556"/>
      <c r="DF146" s="556"/>
      <c r="DG146" s="556"/>
      <c r="DH146" s="556"/>
      <c r="DI146" s="556"/>
      <c r="DJ146" s="555">
        <f t="shared" si="38"/>
        <v>0</v>
      </c>
      <c r="DK146" s="556"/>
      <c r="DL146" s="556"/>
      <c r="DM146" s="556"/>
      <c r="DN146" s="556"/>
      <c r="DO146" s="556"/>
      <c r="DP146" s="556"/>
      <c r="DT146" s="141" t="str">
        <f t="shared" si="31"/>
        <v>-</v>
      </c>
      <c r="DU146" s="558">
        <f>IF(ROWS($DU$25:DU146)&gt;$EH$9,0,ROWS($DU$25:DU146))</f>
        <v>0</v>
      </c>
      <c r="DV146" s="558"/>
      <c r="DW146" s="558"/>
      <c r="DX146" s="558"/>
      <c r="DY146" s="558"/>
      <c r="DZ146" s="557">
        <f t="shared" si="42"/>
        <v>0</v>
      </c>
      <c r="EA146" s="558"/>
      <c r="EB146" s="558"/>
      <c r="EC146" s="558"/>
      <c r="ED146" s="558"/>
      <c r="EE146" s="558"/>
      <c r="EF146" s="558"/>
      <c r="EG146" s="559">
        <f t="shared" si="32"/>
        <v>0</v>
      </c>
      <c r="EH146" s="558"/>
      <c r="EI146" s="558"/>
      <c r="EJ146" s="558"/>
      <c r="EK146" s="558"/>
      <c r="EL146" s="558"/>
      <c r="EM146" s="560">
        <f t="shared" si="33"/>
        <v>0</v>
      </c>
      <c r="EN146" s="556"/>
      <c r="EO146" s="556"/>
      <c r="EP146" s="556"/>
      <c r="EQ146" s="556"/>
      <c r="ER146" s="556"/>
      <c r="ES146" s="560">
        <f t="shared" si="34"/>
        <v>0</v>
      </c>
      <c r="ET146" s="556"/>
      <c r="EU146" s="556"/>
      <c r="EV146" s="556"/>
      <c r="EW146" s="556"/>
      <c r="EX146" s="556"/>
      <c r="EY146" s="555">
        <f t="shared" si="45"/>
        <v>0</v>
      </c>
      <c r="EZ146" s="556"/>
      <c r="FA146" s="556"/>
      <c r="FB146" s="556"/>
      <c r="FC146" s="556"/>
      <c r="FD146" s="556"/>
      <c r="FE146" s="556"/>
      <c r="FG146" s="557">
        <f t="shared" si="43"/>
        <v>0</v>
      </c>
      <c r="FH146" s="558"/>
      <c r="FI146" s="558"/>
      <c r="FJ146" s="558"/>
      <c r="FK146" s="558"/>
      <c r="FL146" s="558"/>
      <c r="FM146" s="558"/>
      <c r="FN146" s="559">
        <f t="shared" si="35"/>
        <v>0</v>
      </c>
      <c r="FO146" s="558"/>
      <c r="FP146" s="558"/>
      <c r="FQ146" s="558"/>
      <c r="FR146" s="558"/>
      <c r="FS146" s="558"/>
      <c r="FT146" s="560">
        <f t="shared" si="36"/>
        <v>0</v>
      </c>
      <c r="FU146" s="556"/>
      <c r="FV146" s="556"/>
      <c r="FW146" s="556"/>
      <c r="FX146" s="556"/>
      <c r="FY146" s="556"/>
      <c r="FZ146" s="560">
        <f t="shared" si="37"/>
        <v>0</v>
      </c>
      <c r="GA146" s="556"/>
      <c r="GB146" s="556"/>
      <c r="GC146" s="556"/>
      <c r="GD146" s="556"/>
      <c r="GE146" s="556"/>
      <c r="GF146" s="555">
        <f t="shared" si="39"/>
        <v>0</v>
      </c>
      <c r="GG146" s="556"/>
      <c r="GH146" s="556"/>
      <c r="GI146" s="556"/>
      <c r="GJ146" s="556"/>
      <c r="GK146" s="556"/>
      <c r="GL146" s="556"/>
      <c r="GV146" s="1"/>
      <c r="GW146" s="1"/>
      <c r="GX146" s="1"/>
      <c r="GY146" s="1"/>
      <c r="GZ146" s="1"/>
      <c r="HA146" s="1"/>
      <c r="HB146" s="1"/>
      <c r="HC146" s="1"/>
      <c r="HD146" s="1"/>
      <c r="HE146" s="1"/>
      <c r="HF146" s="1"/>
      <c r="HG146" s="1"/>
      <c r="HH146" s="1"/>
      <c r="HI146" s="1"/>
    </row>
    <row r="147" spans="50:217" ht="12.75">
      <c r="AX147" s="141" t="str">
        <f t="shared" si="24"/>
        <v>-</v>
      </c>
      <c r="AY147" s="558">
        <f>IF(ROWS($AY$25:AY147)&gt;$BL$9,0,ROWS($AY$25:AY147))</f>
        <v>0</v>
      </c>
      <c r="AZ147" s="558"/>
      <c r="BA147" s="558"/>
      <c r="BB147" s="558"/>
      <c r="BC147" s="558"/>
      <c r="BD147" s="557">
        <f t="shared" si="40"/>
        <v>0</v>
      </c>
      <c r="BE147" s="558"/>
      <c r="BF147" s="558"/>
      <c r="BG147" s="558"/>
      <c r="BH147" s="558"/>
      <c r="BI147" s="558"/>
      <c r="BJ147" s="558"/>
      <c r="BK147" s="559">
        <f t="shared" si="25"/>
        <v>0</v>
      </c>
      <c r="BL147" s="558"/>
      <c r="BM147" s="558"/>
      <c r="BN147" s="558"/>
      <c r="BO147" s="558"/>
      <c r="BP147" s="558"/>
      <c r="BQ147" s="560">
        <f t="shared" si="26"/>
        <v>0</v>
      </c>
      <c r="BR147" s="556"/>
      <c r="BS147" s="556"/>
      <c r="BT147" s="556"/>
      <c r="BU147" s="556"/>
      <c r="BV147" s="556"/>
      <c r="BW147" s="560">
        <f t="shared" si="27"/>
        <v>0</v>
      </c>
      <c r="BX147" s="556"/>
      <c r="BY147" s="556"/>
      <c r="BZ147" s="556"/>
      <c r="CA147" s="556"/>
      <c r="CB147" s="556"/>
      <c r="CC147" s="555">
        <f t="shared" si="44"/>
        <v>0</v>
      </c>
      <c r="CD147" s="556"/>
      <c r="CE147" s="556"/>
      <c r="CF147" s="556"/>
      <c r="CG147" s="556"/>
      <c r="CH147" s="556"/>
      <c r="CI147" s="556"/>
      <c r="CK147" s="557">
        <f t="shared" si="41"/>
        <v>0</v>
      </c>
      <c r="CL147" s="558"/>
      <c r="CM147" s="558"/>
      <c r="CN147" s="558"/>
      <c r="CO147" s="558"/>
      <c r="CP147" s="558"/>
      <c r="CQ147" s="558"/>
      <c r="CR147" s="559">
        <f t="shared" si="28"/>
        <v>0</v>
      </c>
      <c r="CS147" s="558"/>
      <c r="CT147" s="558"/>
      <c r="CU147" s="558"/>
      <c r="CV147" s="558"/>
      <c r="CW147" s="558"/>
      <c r="CX147" s="560">
        <f t="shared" si="29"/>
        <v>0</v>
      </c>
      <c r="CY147" s="556"/>
      <c r="CZ147" s="556"/>
      <c r="DA147" s="556"/>
      <c r="DB147" s="556"/>
      <c r="DC147" s="556"/>
      <c r="DD147" s="560">
        <f t="shared" si="30"/>
        <v>0</v>
      </c>
      <c r="DE147" s="556"/>
      <c r="DF147" s="556"/>
      <c r="DG147" s="556"/>
      <c r="DH147" s="556"/>
      <c r="DI147" s="556"/>
      <c r="DJ147" s="555">
        <f t="shared" si="38"/>
        <v>0</v>
      </c>
      <c r="DK147" s="556"/>
      <c r="DL147" s="556"/>
      <c r="DM147" s="556"/>
      <c r="DN147" s="556"/>
      <c r="DO147" s="556"/>
      <c r="DP147" s="556"/>
      <c r="DT147" s="141" t="str">
        <f t="shared" si="31"/>
        <v>-</v>
      </c>
      <c r="DU147" s="558">
        <f>IF(ROWS($DU$25:DU147)&gt;$EH$9,0,ROWS($DU$25:DU147))</f>
        <v>0</v>
      </c>
      <c r="DV147" s="558"/>
      <c r="DW147" s="558"/>
      <c r="DX147" s="558"/>
      <c r="DY147" s="558"/>
      <c r="DZ147" s="557">
        <f t="shared" si="42"/>
        <v>0</v>
      </c>
      <c r="EA147" s="558"/>
      <c r="EB147" s="558"/>
      <c r="EC147" s="558"/>
      <c r="ED147" s="558"/>
      <c r="EE147" s="558"/>
      <c r="EF147" s="558"/>
      <c r="EG147" s="559">
        <f t="shared" si="32"/>
        <v>0</v>
      </c>
      <c r="EH147" s="558"/>
      <c r="EI147" s="558"/>
      <c r="EJ147" s="558"/>
      <c r="EK147" s="558"/>
      <c r="EL147" s="558"/>
      <c r="EM147" s="560">
        <f t="shared" si="33"/>
        <v>0</v>
      </c>
      <c r="EN147" s="556"/>
      <c r="EO147" s="556"/>
      <c r="EP147" s="556"/>
      <c r="EQ147" s="556"/>
      <c r="ER147" s="556"/>
      <c r="ES147" s="560">
        <f t="shared" si="34"/>
        <v>0</v>
      </c>
      <c r="ET147" s="556"/>
      <c r="EU147" s="556"/>
      <c r="EV147" s="556"/>
      <c r="EW147" s="556"/>
      <c r="EX147" s="556"/>
      <c r="EY147" s="555">
        <f t="shared" si="45"/>
        <v>0</v>
      </c>
      <c r="EZ147" s="556"/>
      <c r="FA147" s="556"/>
      <c r="FB147" s="556"/>
      <c r="FC147" s="556"/>
      <c r="FD147" s="556"/>
      <c r="FE147" s="556"/>
      <c r="FG147" s="557">
        <f t="shared" si="43"/>
        <v>0</v>
      </c>
      <c r="FH147" s="558"/>
      <c r="FI147" s="558"/>
      <c r="FJ147" s="558"/>
      <c r="FK147" s="558"/>
      <c r="FL147" s="558"/>
      <c r="FM147" s="558"/>
      <c r="FN147" s="559">
        <f t="shared" si="35"/>
        <v>0</v>
      </c>
      <c r="FO147" s="558"/>
      <c r="FP147" s="558"/>
      <c r="FQ147" s="558"/>
      <c r="FR147" s="558"/>
      <c r="FS147" s="558"/>
      <c r="FT147" s="560">
        <f t="shared" si="36"/>
        <v>0</v>
      </c>
      <c r="FU147" s="556"/>
      <c r="FV147" s="556"/>
      <c r="FW147" s="556"/>
      <c r="FX147" s="556"/>
      <c r="FY147" s="556"/>
      <c r="FZ147" s="560">
        <f t="shared" si="37"/>
        <v>0</v>
      </c>
      <c r="GA147" s="556"/>
      <c r="GB147" s="556"/>
      <c r="GC147" s="556"/>
      <c r="GD147" s="556"/>
      <c r="GE147" s="556"/>
      <c r="GF147" s="555">
        <f t="shared" si="39"/>
        <v>0</v>
      </c>
      <c r="GG147" s="556"/>
      <c r="GH147" s="556"/>
      <c r="GI147" s="556"/>
      <c r="GJ147" s="556"/>
      <c r="GK147" s="556"/>
      <c r="GL147" s="556"/>
      <c r="GV147" s="1"/>
      <c r="GW147" s="1"/>
      <c r="GX147" s="1"/>
      <c r="GY147" s="1"/>
      <c r="GZ147" s="1"/>
      <c r="HA147" s="1"/>
      <c r="HB147" s="1"/>
      <c r="HC147" s="1"/>
      <c r="HD147" s="1"/>
      <c r="HE147" s="1"/>
      <c r="HF147" s="1"/>
      <c r="HG147" s="1"/>
      <c r="HH147" s="1"/>
      <c r="HI147" s="1"/>
    </row>
    <row r="148" spans="50:217" ht="12.75">
      <c r="AX148" s="141" t="str">
        <f t="shared" si="24"/>
        <v>-</v>
      </c>
      <c r="AY148" s="558">
        <f>IF(ROWS($AY$25:AY148)&gt;$BL$9,0,ROWS($AY$25:AY148))</f>
        <v>0</v>
      </c>
      <c r="AZ148" s="558"/>
      <c r="BA148" s="558"/>
      <c r="BB148" s="558"/>
      <c r="BC148" s="558"/>
      <c r="BD148" s="557">
        <f t="shared" si="40"/>
        <v>0</v>
      </c>
      <c r="BE148" s="558"/>
      <c r="BF148" s="558"/>
      <c r="BG148" s="558"/>
      <c r="BH148" s="558"/>
      <c r="BI148" s="558"/>
      <c r="BJ148" s="558"/>
      <c r="BK148" s="559">
        <f t="shared" si="25"/>
        <v>0</v>
      </c>
      <c r="BL148" s="558"/>
      <c r="BM148" s="558"/>
      <c r="BN148" s="558"/>
      <c r="BO148" s="558"/>
      <c r="BP148" s="558"/>
      <c r="BQ148" s="560">
        <f t="shared" si="26"/>
        <v>0</v>
      </c>
      <c r="BR148" s="556"/>
      <c r="BS148" s="556"/>
      <c r="BT148" s="556"/>
      <c r="BU148" s="556"/>
      <c r="BV148" s="556"/>
      <c r="BW148" s="560">
        <f t="shared" si="27"/>
        <v>0</v>
      </c>
      <c r="BX148" s="556"/>
      <c r="BY148" s="556"/>
      <c r="BZ148" s="556"/>
      <c r="CA148" s="556"/>
      <c r="CB148" s="556"/>
      <c r="CC148" s="555">
        <f t="shared" si="44"/>
        <v>0</v>
      </c>
      <c r="CD148" s="556"/>
      <c r="CE148" s="556"/>
      <c r="CF148" s="556"/>
      <c r="CG148" s="556"/>
      <c r="CH148" s="556"/>
      <c r="CI148" s="556"/>
      <c r="CK148" s="557">
        <f t="shared" si="41"/>
        <v>0</v>
      </c>
      <c r="CL148" s="558"/>
      <c r="CM148" s="558"/>
      <c r="CN148" s="558"/>
      <c r="CO148" s="558"/>
      <c r="CP148" s="558"/>
      <c r="CQ148" s="558"/>
      <c r="CR148" s="559">
        <f t="shared" si="28"/>
        <v>0</v>
      </c>
      <c r="CS148" s="558"/>
      <c r="CT148" s="558"/>
      <c r="CU148" s="558"/>
      <c r="CV148" s="558"/>
      <c r="CW148" s="558"/>
      <c r="CX148" s="560">
        <f t="shared" si="29"/>
        <v>0</v>
      </c>
      <c r="CY148" s="556"/>
      <c r="CZ148" s="556"/>
      <c r="DA148" s="556"/>
      <c r="DB148" s="556"/>
      <c r="DC148" s="556"/>
      <c r="DD148" s="560">
        <f t="shared" si="30"/>
        <v>0</v>
      </c>
      <c r="DE148" s="556"/>
      <c r="DF148" s="556"/>
      <c r="DG148" s="556"/>
      <c r="DH148" s="556"/>
      <c r="DI148" s="556"/>
      <c r="DJ148" s="555">
        <f t="shared" si="38"/>
        <v>0</v>
      </c>
      <c r="DK148" s="556"/>
      <c r="DL148" s="556"/>
      <c r="DM148" s="556"/>
      <c r="DN148" s="556"/>
      <c r="DO148" s="556"/>
      <c r="DP148" s="556"/>
      <c r="DT148" s="141" t="str">
        <f t="shared" si="31"/>
        <v>-</v>
      </c>
      <c r="DU148" s="558">
        <f>IF(ROWS($DU$25:DU148)&gt;$EH$9,0,ROWS($DU$25:DU148))</f>
        <v>0</v>
      </c>
      <c r="DV148" s="558"/>
      <c r="DW148" s="558"/>
      <c r="DX148" s="558"/>
      <c r="DY148" s="558"/>
      <c r="DZ148" s="557">
        <f t="shared" si="42"/>
        <v>0</v>
      </c>
      <c r="EA148" s="558"/>
      <c r="EB148" s="558"/>
      <c r="EC148" s="558"/>
      <c r="ED148" s="558"/>
      <c r="EE148" s="558"/>
      <c r="EF148" s="558"/>
      <c r="EG148" s="559">
        <f t="shared" si="32"/>
        <v>0</v>
      </c>
      <c r="EH148" s="558"/>
      <c r="EI148" s="558"/>
      <c r="EJ148" s="558"/>
      <c r="EK148" s="558"/>
      <c r="EL148" s="558"/>
      <c r="EM148" s="560">
        <f t="shared" si="33"/>
        <v>0</v>
      </c>
      <c r="EN148" s="556"/>
      <c r="EO148" s="556"/>
      <c r="EP148" s="556"/>
      <c r="EQ148" s="556"/>
      <c r="ER148" s="556"/>
      <c r="ES148" s="560">
        <f t="shared" si="34"/>
        <v>0</v>
      </c>
      <c r="ET148" s="556"/>
      <c r="EU148" s="556"/>
      <c r="EV148" s="556"/>
      <c r="EW148" s="556"/>
      <c r="EX148" s="556"/>
      <c r="EY148" s="555">
        <f t="shared" si="45"/>
        <v>0</v>
      </c>
      <c r="EZ148" s="556"/>
      <c r="FA148" s="556"/>
      <c r="FB148" s="556"/>
      <c r="FC148" s="556"/>
      <c r="FD148" s="556"/>
      <c r="FE148" s="556"/>
      <c r="FG148" s="557">
        <f t="shared" si="43"/>
        <v>0</v>
      </c>
      <c r="FH148" s="558"/>
      <c r="FI148" s="558"/>
      <c r="FJ148" s="558"/>
      <c r="FK148" s="558"/>
      <c r="FL148" s="558"/>
      <c r="FM148" s="558"/>
      <c r="FN148" s="559">
        <f t="shared" si="35"/>
        <v>0</v>
      </c>
      <c r="FO148" s="558"/>
      <c r="FP148" s="558"/>
      <c r="FQ148" s="558"/>
      <c r="FR148" s="558"/>
      <c r="FS148" s="558"/>
      <c r="FT148" s="560">
        <f t="shared" si="36"/>
        <v>0</v>
      </c>
      <c r="FU148" s="556"/>
      <c r="FV148" s="556"/>
      <c r="FW148" s="556"/>
      <c r="FX148" s="556"/>
      <c r="FY148" s="556"/>
      <c r="FZ148" s="560">
        <f t="shared" si="37"/>
        <v>0</v>
      </c>
      <c r="GA148" s="556"/>
      <c r="GB148" s="556"/>
      <c r="GC148" s="556"/>
      <c r="GD148" s="556"/>
      <c r="GE148" s="556"/>
      <c r="GF148" s="555">
        <f t="shared" si="39"/>
        <v>0</v>
      </c>
      <c r="GG148" s="556"/>
      <c r="GH148" s="556"/>
      <c r="GI148" s="556"/>
      <c r="GJ148" s="556"/>
      <c r="GK148" s="556"/>
      <c r="GL148" s="556"/>
      <c r="GV148" s="1"/>
      <c r="GW148" s="1"/>
      <c r="GX148" s="1"/>
      <c r="GY148" s="1"/>
      <c r="GZ148" s="1"/>
      <c r="HA148" s="1"/>
      <c r="HB148" s="1"/>
      <c r="HC148" s="1"/>
      <c r="HD148" s="1"/>
      <c r="HE148" s="1"/>
      <c r="HF148" s="1"/>
      <c r="HG148" s="1"/>
      <c r="HH148" s="1"/>
      <c r="HI148" s="1"/>
    </row>
    <row r="149" spans="50:217" ht="12.75">
      <c r="AX149" s="141" t="str">
        <f t="shared" si="24"/>
        <v>-</v>
      </c>
      <c r="AY149" s="558">
        <f>IF(ROWS($AY$25:AY149)&gt;$BL$9,0,ROWS($AY$25:AY149))</f>
        <v>0</v>
      </c>
      <c r="AZ149" s="558"/>
      <c r="BA149" s="558"/>
      <c r="BB149" s="558"/>
      <c r="BC149" s="558"/>
      <c r="BD149" s="557">
        <f t="shared" si="40"/>
        <v>0</v>
      </c>
      <c r="BE149" s="558"/>
      <c r="BF149" s="558"/>
      <c r="BG149" s="558"/>
      <c r="BH149" s="558"/>
      <c r="BI149" s="558"/>
      <c r="BJ149" s="558"/>
      <c r="BK149" s="559">
        <f t="shared" si="25"/>
        <v>0</v>
      </c>
      <c r="BL149" s="558"/>
      <c r="BM149" s="558"/>
      <c r="BN149" s="558"/>
      <c r="BO149" s="558"/>
      <c r="BP149" s="558"/>
      <c r="BQ149" s="560">
        <f t="shared" si="26"/>
        <v>0</v>
      </c>
      <c r="BR149" s="556"/>
      <c r="BS149" s="556"/>
      <c r="BT149" s="556"/>
      <c r="BU149" s="556"/>
      <c r="BV149" s="556"/>
      <c r="BW149" s="560">
        <f t="shared" si="27"/>
        <v>0</v>
      </c>
      <c r="BX149" s="556"/>
      <c r="BY149" s="556"/>
      <c r="BZ149" s="556"/>
      <c r="CA149" s="556"/>
      <c r="CB149" s="556"/>
      <c r="CC149" s="555">
        <f t="shared" si="44"/>
        <v>0</v>
      </c>
      <c r="CD149" s="556"/>
      <c r="CE149" s="556"/>
      <c r="CF149" s="556"/>
      <c r="CG149" s="556"/>
      <c r="CH149" s="556"/>
      <c r="CI149" s="556"/>
      <c r="CK149" s="557">
        <f t="shared" si="41"/>
        <v>0</v>
      </c>
      <c r="CL149" s="558"/>
      <c r="CM149" s="558"/>
      <c r="CN149" s="558"/>
      <c r="CO149" s="558"/>
      <c r="CP149" s="558"/>
      <c r="CQ149" s="558"/>
      <c r="CR149" s="559">
        <f t="shared" si="28"/>
        <v>0</v>
      </c>
      <c r="CS149" s="558"/>
      <c r="CT149" s="558"/>
      <c r="CU149" s="558"/>
      <c r="CV149" s="558"/>
      <c r="CW149" s="558"/>
      <c r="CX149" s="560">
        <f t="shared" si="29"/>
        <v>0</v>
      </c>
      <c r="CY149" s="556"/>
      <c r="CZ149" s="556"/>
      <c r="DA149" s="556"/>
      <c r="DB149" s="556"/>
      <c r="DC149" s="556"/>
      <c r="DD149" s="560">
        <f t="shared" si="30"/>
        <v>0</v>
      </c>
      <c r="DE149" s="556"/>
      <c r="DF149" s="556"/>
      <c r="DG149" s="556"/>
      <c r="DH149" s="556"/>
      <c r="DI149" s="556"/>
      <c r="DJ149" s="555">
        <f t="shared" si="38"/>
        <v>0</v>
      </c>
      <c r="DK149" s="556"/>
      <c r="DL149" s="556"/>
      <c r="DM149" s="556"/>
      <c r="DN149" s="556"/>
      <c r="DO149" s="556"/>
      <c r="DP149" s="556"/>
      <c r="DT149" s="141" t="str">
        <f t="shared" si="31"/>
        <v>-</v>
      </c>
      <c r="DU149" s="558">
        <f>IF(ROWS($DU$25:DU149)&gt;$EH$9,0,ROWS($DU$25:DU149))</f>
        <v>0</v>
      </c>
      <c r="DV149" s="558"/>
      <c r="DW149" s="558"/>
      <c r="DX149" s="558"/>
      <c r="DY149" s="558"/>
      <c r="DZ149" s="557">
        <f t="shared" si="42"/>
        <v>0</v>
      </c>
      <c r="EA149" s="558"/>
      <c r="EB149" s="558"/>
      <c r="EC149" s="558"/>
      <c r="ED149" s="558"/>
      <c r="EE149" s="558"/>
      <c r="EF149" s="558"/>
      <c r="EG149" s="559">
        <f t="shared" si="32"/>
        <v>0</v>
      </c>
      <c r="EH149" s="558"/>
      <c r="EI149" s="558"/>
      <c r="EJ149" s="558"/>
      <c r="EK149" s="558"/>
      <c r="EL149" s="558"/>
      <c r="EM149" s="560">
        <f t="shared" si="33"/>
        <v>0</v>
      </c>
      <c r="EN149" s="556"/>
      <c r="EO149" s="556"/>
      <c r="EP149" s="556"/>
      <c r="EQ149" s="556"/>
      <c r="ER149" s="556"/>
      <c r="ES149" s="560">
        <f t="shared" si="34"/>
        <v>0</v>
      </c>
      <c r="ET149" s="556"/>
      <c r="EU149" s="556"/>
      <c r="EV149" s="556"/>
      <c r="EW149" s="556"/>
      <c r="EX149" s="556"/>
      <c r="EY149" s="555">
        <f t="shared" si="45"/>
        <v>0</v>
      </c>
      <c r="EZ149" s="556"/>
      <c r="FA149" s="556"/>
      <c r="FB149" s="556"/>
      <c r="FC149" s="556"/>
      <c r="FD149" s="556"/>
      <c r="FE149" s="556"/>
      <c r="FG149" s="557">
        <f t="shared" si="43"/>
        <v>0</v>
      </c>
      <c r="FH149" s="558"/>
      <c r="FI149" s="558"/>
      <c r="FJ149" s="558"/>
      <c r="FK149" s="558"/>
      <c r="FL149" s="558"/>
      <c r="FM149" s="558"/>
      <c r="FN149" s="559">
        <f t="shared" si="35"/>
        <v>0</v>
      </c>
      <c r="FO149" s="558"/>
      <c r="FP149" s="558"/>
      <c r="FQ149" s="558"/>
      <c r="FR149" s="558"/>
      <c r="FS149" s="558"/>
      <c r="FT149" s="560">
        <f t="shared" si="36"/>
        <v>0</v>
      </c>
      <c r="FU149" s="556"/>
      <c r="FV149" s="556"/>
      <c r="FW149" s="556"/>
      <c r="FX149" s="556"/>
      <c r="FY149" s="556"/>
      <c r="FZ149" s="560">
        <f t="shared" si="37"/>
        <v>0</v>
      </c>
      <c r="GA149" s="556"/>
      <c r="GB149" s="556"/>
      <c r="GC149" s="556"/>
      <c r="GD149" s="556"/>
      <c r="GE149" s="556"/>
      <c r="GF149" s="555">
        <f t="shared" si="39"/>
        <v>0</v>
      </c>
      <c r="GG149" s="556"/>
      <c r="GH149" s="556"/>
      <c r="GI149" s="556"/>
      <c r="GJ149" s="556"/>
      <c r="GK149" s="556"/>
      <c r="GL149" s="556"/>
      <c r="GV149" s="1"/>
      <c r="GW149" s="1"/>
      <c r="GX149" s="1"/>
      <c r="GY149" s="1"/>
      <c r="GZ149" s="1"/>
      <c r="HA149" s="1"/>
      <c r="HB149" s="1"/>
      <c r="HC149" s="1"/>
      <c r="HD149" s="1"/>
      <c r="HE149" s="1"/>
      <c r="HF149" s="1"/>
      <c r="HG149" s="1"/>
      <c r="HH149" s="1"/>
      <c r="HI149" s="1"/>
    </row>
    <row r="150" spans="50:217" ht="12.75">
      <c r="AX150" s="141" t="str">
        <f t="shared" si="24"/>
        <v>-</v>
      </c>
      <c r="AY150" s="558">
        <f>IF(ROWS($AY$25:AY150)&gt;$BL$9,0,ROWS($AY$25:AY150))</f>
        <v>0</v>
      </c>
      <c r="AZ150" s="558"/>
      <c r="BA150" s="558"/>
      <c r="BB150" s="558"/>
      <c r="BC150" s="558"/>
      <c r="BD150" s="557">
        <f t="shared" si="40"/>
        <v>0</v>
      </c>
      <c r="BE150" s="558"/>
      <c r="BF150" s="558"/>
      <c r="BG150" s="558"/>
      <c r="BH150" s="558"/>
      <c r="BI150" s="558"/>
      <c r="BJ150" s="558"/>
      <c r="BK150" s="559">
        <f t="shared" si="25"/>
        <v>0</v>
      </c>
      <c r="BL150" s="558"/>
      <c r="BM150" s="558"/>
      <c r="BN150" s="558"/>
      <c r="BO150" s="558"/>
      <c r="BP150" s="558"/>
      <c r="BQ150" s="560">
        <f t="shared" si="26"/>
        <v>0</v>
      </c>
      <c r="BR150" s="556"/>
      <c r="BS150" s="556"/>
      <c r="BT150" s="556"/>
      <c r="BU150" s="556"/>
      <c r="BV150" s="556"/>
      <c r="BW150" s="560">
        <f t="shared" si="27"/>
        <v>0</v>
      </c>
      <c r="BX150" s="556"/>
      <c r="BY150" s="556"/>
      <c r="BZ150" s="556"/>
      <c r="CA150" s="556"/>
      <c r="CB150" s="556"/>
      <c r="CC150" s="555">
        <f t="shared" si="44"/>
        <v>0</v>
      </c>
      <c r="CD150" s="556"/>
      <c r="CE150" s="556"/>
      <c r="CF150" s="556"/>
      <c r="CG150" s="556"/>
      <c r="CH150" s="556"/>
      <c r="CI150" s="556"/>
      <c r="CK150" s="557">
        <f t="shared" si="41"/>
        <v>0</v>
      </c>
      <c r="CL150" s="558"/>
      <c r="CM150" s="558"/>
      <c r="CN150" s="558"/>
      <c r="CO150" s="558"/>
      <c r="CP150" s="558"/>
      <c r="CQ150" s="558"/>
      <c r="CR150" s="559">
        <f t="shared" si="28"/>
        <v>0</v>
      </c>
      <c r="CS150" s="558"/>
      <c r="CT150" s="558"/>
      <c r="CU150" s="558"/>
      <c r="CV150" s="558"/>
      <c r="CW150" s="558"/>
      <c r="CX150" s="560">
        <f t="shared" si="29"/>
        <v>0</v>
      </c>
      <c r="CY150" s="556"/>
      <c r="CZ150" s="556"/>
      <c r="DA150" s="556"/>
      <c r="DB150" s="556"/>
      <c r="DC150" s="556"/>
      <c r="DD150" s="560">
        <f t="shared" si="30"/>
        <v>0</v>
      </c>
      <c r="DE150" s="556"/>
      <c r="DF150" s="556"/>
      <c r="DG150" s="556"/>
      <c r="DH150" s="556"/>
      <c r="DI150" s="556"/>
      <c r="DJ150" s="555">
        <f t="shared" si="38"/>
        <v>0</v>
      </c>
      <c r="DK150" s="556"/>
      <c r="DL150" s="556"/>
      <c r="DM150" s="556"/>
      <c r="DN150" s="556"/>
      <c r="DO150" s="556"/>
      <c r="DP150" s="556"/>
      <c r="DT150" s="141" t="str">
        <f t="shared" si="31"/>
        <v>-</v>
      </c>
      <c r="DU150" s="558">
        <f>IF(ROWS($DU$25:DU150)&gt;$EH$9,0,ROWS($DU$25:DU150))</f>
        <v>0</v>
      </c>
      <c r="DV150" s="558"/>
      <c r="DW150" s="558"/>
      <c r="DX150" s="558"/>
      <c r="DY150" s="558"/>
      <c r="DZ150" s="557">
        <f t="shared" si="42"/>
        <v>0</v>
      </c>
      <c r="EA150" s="558"/>
      <c r="EB150" s="558"/>
      <c r="EC150" s="558"/>
      <c r="ED150" s="558"/>
      <c r="EE150" s="558"/>
      <c r="EF150" s="558"/>
      <c r="EG150" s="559">
        <f t="shared" si="32"/>
        <v>0</v>
      </c>
      <c r="EH150" s="558"/>
      <c r="EI150" s="558"/>
      <c r="EJ150" s="558"/>
      <c r="EK150" s="558"/>
      <c r="EL150" s="558"/>
      <c r="EM150" s="560">
        <f t="shared" si="33"/>
        <v>0</v>
      </c>
      <c r="EN150" s="556"/>
      <c r="EO150" s="556"/>
      <c r="EP150" s="556"/>
      <c r="EQ150" s="556"/>
      <c r="ER150" s="556"/>
      <c r="ES150" s="560">
        <f t="shared" si="34"/>
        <v>0</v>
      </c>
      <c r="ET150" s="556"/>
      <c r="EU150" s="556"/>
      <c r="EV150" s="556"/>
      <c r="EW150" s="556"/>
      <c r="EX150" s="556"/>
      <c r="EY150" s="555">
        <f t="shared" si="45"/>
        <v>0</v>
      </c>
      <c r="EZ150" s="556"/>
      <c r="FA150" s="556"/>
      <c r="FB150" s="556"/>
      <c r="FC150" s="556"/>
      <c r="FD150" s="556"/>
      <c r="FE150" s="556"/>
      <c r="FG150" s="557">
        <f t="shared" si="43"/>
        <v>0</v>
      </c>
      <c r="FH150" s="558"/>
      <c r="FI150" s="558"/>
      <c r="FJ150" s="558"/>
      <c r="FK150" s="558"/>
      <c r="FL150" s="558"/>
      <c r="FM150" s="558"/>
      <c r="FN150" s="559">
        <f t="shared" si="35"/>
        <v>0</v>
      </c>
      <c r="FO150" s="558"/>
      <c r="FP150" s="558"/>
      <c r="FQ150" s="558"/>
      <c r="FR150" s="558"/>
      <c r="FS150" s="558"/>
      <c r="FT150" s="560">
        <f t="shared" si="36"/>
        <v>0</v>
      </c>
      <c r="FU150" s="556"/>
      <c r="FV150" s="556"/>
      <c r="FW150" s="556"/>
      <c r="FX150" s="556"/>
      <c r="FY150" s="556"/>
      <c r="FZ150" s="560">
        <f t="shared" si="37"/>
        <v>0</v>
      </c>
      <c r="GA150" s="556"/>
      <c r="GB150" s="556"/>
      <c r="GC150" s="556"/>
      <c r="GD150" s="556"/>
      <c r="GE150" s="556"/>
      <c r="GF150" s="555">
        <f t="shared" si="39"/>
        <v>0</v>
      </c>
      <c r="GG150" s="556"/>
      <c r="GH150" s="556"/>
      <c r="GI150" s="556"/>
      <c r="GJ150" s="556"/>
      <c r="GK150" s="556"/>
      <c r="GL150" s="556"/>
      <c r="GV150" s="1"/>
      <c r="GW150" s="1"/>
      <c r="GX150" s="1"/>
      <c r="GY150" s="1"/>
      <c r="GZ150" s="1"/>
      <c r="HA150" s="1"/>
      <c r="HB150" s="1"/>
      <c r="HC150" s="1"/>
      <c r="HD150" s="1"/>
      <c r="HE150" s="1"/>
      <c r="HF150" s="1"/>
      <c r="HG150" s="1"/>
      <c r="HH150" s="1"/>
      <c r="HI150" s="1"/>
    </row>
    <row r="151" spans="50:217" ht="12.75">
      <c r="AX151" s="141" t="str">
        <f t="shared" si="24"/>
        <v>-</v>
      </c>
      <c r="AY151" s="558">
        <f>IF(ROWS($AY$25:AY151)&gt;$BL$9,0,ROWS($AY$25:AY151))</f>
        <v>0</v>
      </c>
      <c r="AZ151" s="558"/>
      <c r="BA151" s="558"/>
      <c r="BB151" s="558"/>
      <c r="BC151" s="558"/>
      <c r="BD151" s="557">
        <f t="shared" si="40"/>
        <v>0</v>
      </c>
      <c r="BE151" s="558"/>
      <c r="BF151" s="558"/>
      <c r="BG151" s="558"/>
      <c r="BH151" s="558"/>
      <c r="BI151" s="558"/>
      <c r="BJ151" s="558"/>
      <c r="BK151" s="559">
        <f t="shared" si="25"/>
        <v>0</v>
      </c>
      <c r="BL151" s="558"/>
      <c r="BM151" s="558"/>
      <c r="BN151" s="558"/>
      <c r="BO151" s="558"/>
      <c r="BP151" s="558"/>
      <c r="BQ151" s="560">
        <f t="shared" si="26"/>
        <v>0</v>
      </c>
      <c r="BR151" s="556"/>
      <c r="BS151" s="556"/>
      <c r="BT151" s="556"/>
      <c r="BU151" s="556"/>
      <c r="BV151" s="556"/>
      <c r="BW151" s="560">
        <f t="shared" si="27"/>
        <v>0</v>
      </c>
      <c r="BX151" s="556"/>
      <c r="BY151" s="556"/>
      <c r="BZ151" s="556"/>
      <c r="CA151" s="556"/>
      <c r="CB151" s="556"/>
      <c r="CC151" s="555">
        <f t="shared" si="44"/>
        <v>0</v>
      </c>
      <c r="CD151" s="556"/>
      <c r="CE151" s="556"/>
      <c r="CF151" s="556"/>
      <c r="CG151" s="556"/>
      <c r="CH151" s="556"/>
      <c r="CI151" s="556"/>
      <c r="CK151" s="557">
        <f t="shared" si="41"/>
        <v>0</v>
      </c>
      <c r="CL151" s="558"/>
      <c r="CM151" s="558"/>
      <c r="CN151" s="558"/>
      <c r="CO151" s="558"/>
      <c r="CP151" s="558"/>
      <c r="CQ151" s="558"/>
      <c r="CR151" s="559">
        <f t="shared" si="28"/>
        <v>0</v>
      </c>
      <c r="CS151" s="558"/>
      <c r="CT151" s="558"/>
      <c r="CU151" s="558"/>
      <c r="CV151" s="558"/>
      <c r="CW151" s="558"/>
      <c r="CX151" s="560">
        <f t="shared" si="29"/>
        <v>0</v>
      </c>
      <c r="CY151" s="556"/>
      <c r="CZ151" s="556"/>
      <c r="DA151" s="556"/>
      <c r="DB151" s="556"/>
      <c r="DC151" s="556"/>
      <c r="DD151" s="560">
        <f t="shared" si="30"/>
        <v>0</v>
      </c>
      <c r="DE151" s="556"/>
      <c r="DF151" s="556"/>
      <c r="DG151" s="556"/>
      <c r="DH151" s="556"/>
      <c r="DI151" s="556"/>
      <c r="DJ151" s="555">
        <f t="shared" si="38"/>
        <v>0</v>
      </c>
      <c r="DK151" s="556"/>
      <c r="DL151" s="556"/>
      <c r="DM151" s="556"/>
      <c r="DN151" s="556"/>
      <c r="DO151" s="556"/>
      <c r="DP151" s="556"/>
      <c r="DT151" s="141" t="str">
        <f t="shared" si="31"/>
        <v>-</v>
      </c>
      <c r="DU151" s="558">
        <f>IF(ROWS($DU$25:DU151)&gt;$EH$9,0,ROWS($DU$25:DU151))</f>
        <v>0</v>
      </c>
      <c r="DV151" s="558"/>
      <c r="DW151" s="558"/>
      <c r="DX151" s="558"/>
      <c r="DY151" s="558"/>
      <c r="DZ151" s="557">
        <f t="shared" si="42"/>
        <v>0</v>
      </c>
      <c r="EA151" s="558"/>
      <c r="EB151" s="558"/>
      <c r="EC151" s="558"/>
      <c r="ED151" s="558"/>
      <c r="EE151" s="558"/>
      <c r="EF151" s="558"/>
      <c r="EG151" s="559">
        <f t="shared" si="32"/>
        <v>0</v>
      </c>
      <c r="EH151" s="558"/>
      <c r="EI151" s="558"/>
      <c r="EJ151" s="558"/>
      <c r="EK151" s="558"/>
      <c r="EL151" s="558"/>
      <c r="EM151" s="560">
        <f t="shared" si="33"/>
        <v>0</v>
      </c>
      <c r="EN151" s="556"/>
      <c r="EO151" s="556"/>
      <c r="EP151" s="556"/>
      <c r="EQ151" s="556"/>
      <c r="ER151" s="556"/>
      <c r="ES151" s="560">
        <f t="shared" si="34"/>
        <v>0</v>
      </c>
      <c r="ET151" s="556"/>
      <c r="EU151" s="556"/>
      <c r="EV151" s="556"/>
      <c r="EW151" s="556"/>
      <c r="EX151" s="556"/>
      <c r="EY151" s="555">
        <f t="shared" si="45"/>
        <v>0</v>
      </c>
      <c r="EZ151" s="556"/>
      <c r="FA151" s="556"/>
      <c r="FB151" s="556"/>
      <c r="FC151" s="556"/>
      <c r="FD151" s="556"/>
      <c r="FE151" s="556"/>
      <c r="FG151" s="557">
        <f t="shared" si="43"/>
        <v>0</v>
      </c>
      <c r="FH151" s="558"/>
      <c r="FI151" s="558"/>
      <c r="FJ151" s="558"/>
      <c r="FK151" s="558"/>
      <c r="FL151" s="558"/>
      <c r="FM151" s="558"/>
      <c r="FN151" s="559">
        <f t="shared" si="35"/>
        <v>0</v>
      </c>
      <c r="FO151" s="558"/>
      <c r="FP151" s="558"/>
      <c r="FQ151" s="558"/>
      <c r="FR151" s="558"/>
      <c r="FS151" s="558"/>
      <c r="FT151" s="560">
        <f t="shared" si="36"/>
        <v>0</v>
      </c>
      <c r="FU151" s="556"/>
      <c r="FV151" s="556"/>
      <c r="FW151" s="556"/>
      <c r="FX151" s="556"/>
      <c r="FY151" s="556"/>
      <c r="FZ151" s="560">
        <f t="shared" si="37"/>
        <v>0</v>
      </c>
      <c r="GA151" s="556"/>
      <c r="GB151" s="556"/>
      <c r="GC151" s="556"/>
      <c r="GD151" s="556"/>
      <c r="GE151" s="556"/>
      <c r="GF151" s="555">
        <f t="shared" si="39"/>
        <v>0</v>
      </c>
      <c r="GG151" s="556"/>
      <c r="GH151" s="556"/>
      <c r="GI151" s="556"/>
      <c r="GJ151" s="556"/>
      <c r="GK151" s="556"/>
      <c r="GL151" s="556"/>
      <c r="GV151" s="1"/>
      <c r="GW151" s="1"/>
      <c r="GX151" s="1"/>
      <c r="GY151" s="1"/>
      <c r="GZ151" s="1"/>
      <c r="HA151" s="1"/>
      <c r="HB151" s="1"/>
      <c r="HC151" s="1"/>
      <c r="HD151" s="1"/>
      <c r="HE151" s="1"/>
      <c r="HF151" s="1"/>
      <c r="HG151" s="1"/>
      <c r="HH151" s="1"/>
      <c r="HI151" s="1"/>
    </row>
    <row r="152" spans="50:217" ht="12.75">
      <c r="AX152" s="141" t="str">
        <f t="shared" si="24"/>
        <v>-</v>
      </c>
      <c r="AY152" s="558">
        <f>IF(ROWS($AY$25:AY152)&gt;$BL$9,0,ROWS($AY$25:AY152))</f>
        <v>0</v>
      </c>
      <c r="AZ152" s="558"/>
      <c r="BA152" s="558"/>
      <c r="BB152" s="558"/>
      <c r="BC152" s="558"/>
      <c r="BD152" s="557">
        <f t="shared" si="40"/>
        <v>0</v>
      </c>
      <c r="BE152" s="558"/>
      <c r="BF152" s="558"/>
      <c r="BG152" s="558"/>
      <c r="BH152" s="558"/>
      <c r="BI152" s="558"/>
      <c r="BJ152" s="558"/>
      <c r="BK152" s="559">
        <f t="shared" si="25"/>
        <v>0</v>
      </c>
      <c r="BL152" s="558"/>
      <c r="BM152" s="558"/>
      <c r="BN152" s="558"/>
      <c r="BO152" s="558"/>
      <c r="BP152" s="558"/>
      <c r="BQ152" s="560">
        <f t="shared" si="26"/>
        <v>0</v>
      </c>
      <c r="BR152" s="556"/>
      <c r="BS152" s="556"/>
      <c r="BT152" s="556"/>
      <c r="BU152" s="556"/>
      <c r="BV152" s="556"/>
      <c r="BW152" s="560">
        <f t="shared" si="27"/>
        <v>0</v>
      </c>
      <c r="BX152" s="556"/>
      <c r="BY152" s="556"/>
      <c r="BZ152" s="556"/>
      <c r="CA152" s="556"/>
      <c r="CB152" s="556"/>
      <c r="CC152" s="555">
        <f t="shared" si="44"/>
        <v>0</v>
      </c>
      <c r="CD152" s="556"/>
      <c r="CE152" s="556"/>
      <c r="CF152" s="556"/>
      <c r="CG152" s="556"/>
      <c r="CH152" s="556"/>
      <c r="CI152" s="556"/>
      <c r="CK152" s="557">
        <f t="shared" si="41"/>
        <v>0</v>
      </c>
      <c r="CL152" s="558"/>
      <c r="CM152" s="558"/>
      <c r="CN152" s="558"/>
      <c r="CO152" s="558"/>
      <c r="CP152" s="558"/>
      <c r="CQ152" s="558"/>
      <c r="CR152" s="559">
        <f t="shared" si="28"/>
        <v>0</v>
      </c>
      <c r="CS152" s="558"/>
      <c r="CT152" s="558"/>
      <c r="CU152" s="558"/>
      <c r="CV152" s="558"/>
      <c r="CW152" s="558"/>
      <c r="CX152" s="560">
        <f t="shared" si="29"/>
        <v>0</v>
      </c>
      <c r="CY152" s="556"/>
      <c r="CZ152" s="556"/>
      <c r="DA152" s="556"/>
      <c r="DB152" s="556"/>
      <c r="DC152" s="556"/>
      <c r="DD152" s="560">
        <f t="shared" si="30"/>
        <v>0</v>
      </c>
      <c r="DE152" s="556"/>
      <c r="DF152" s="556"/>
      <c r="DG152" s="556"/>
      <c r="DH152" s="556"/>
      <c r="DI152" s="556"/>
      <c r="DJ152" s="555">
        <f t="shared" si="38"/>
        <v>0</v>
      </c>
      <c r="DK152" s="556"/>
      <c r="DL152" s="556"/>
      <c r="DM152" s="556"/>
      <c r="DN152" s="556"/>
      <c r="DO152" s="556"/>
      <c r="DP152" s="556"/>
      <c r="DT152" s="141" t="str">
        <f t="shared" si="31"/>
        <v>-</v>
      </c>
      <c r="DU152" s="558">
        <f>IF(ROWS($DU$25:DU152)&gt;$EH$9,0,ROWS($DU$25:DU152))</f>
        <v>0</v>
      </c>
      <c r="DV152" s="558"/>
      <c r="DW152" s="558"/>
      <c r="DX152" s="558"/>
      <c r="DY152" s="558"/>
      <c r="DZ152" s="557">
        <f t="shared" si="42"/>
        <v>0</v>
      </c>
      <c r="EA152" s="558"/>
      <c r="EB152" s="558"/>
      <c r="EC152" s="558"/>
      <c r="ED152" s="558"/>
      <c r="EE152" s="558"/>
      <c r="EF152" s="558"/>
      <c r="EG152" s="559">
        <f t="shared" si="32"/>
        <v>0</v>
      </c>
      <c r="EH152" s="558"/>
      <c r="EI152" s="558"/>
      <c r="EJ152" s="558"/>
      <c r="EK152" s="558"/>
      <c r="EL152" s="558"/>
      <c r="EM152" s="560">
        <f t="shared" si="33"/>
        <v>0</v>
      </c>
      <c r="EN152" s="556"/>
      <c r="EO152" s="556"/>
      <c r="EP152" s="556"/>
      <c r="EQ152" s="556"/>
      <c r="ER152" s="556"/>
      <c r="ES152" s="560">
        <f t="shared" si="34"/>
        <v>0</v>
      </c>
      <c r="ET152" s="556"/>
      <c r="EU152" s="556"/>
      <c r="EV152" s="556"/>
      <c r="EW152" s="556"/>
      <c r="EX152" s="556"/>
      <c r="EY152" s="555">
        <f t="shared" si="45"/>
        <v>0</v>
      </c>
      <c r="EZ152" s="556"/>
      <c r="FA152" s="556"/>
      <c r="FB152" s="556"/>
      <c r="FC152" s="556"/>
      <c r="FD152" s="556"/>
      <c r="FE152" s="556"/>
      <c r="FG152" s="557">
        <f t="shared" si="43"/>
        <v>0</v>
      </c>
      <c r="FH152" s="558"/>
      <c r="FI152" s="558"/>
      <c r="FJ152" s="558"/>
      <c r="FK152" s="558"/>
      <c r="FL152" s="558"/>
      <c r="FM152" s="558"/>
      <c r="FN152" s="559">
        <f t="shared" si="35"/>
        <v>0</v>
      </c>
      <c r="FO152" s="558"/>
      <c r="FP152" s="558"/>
      <c r="FQ152" s="558"/>
      <c r="FR152" s="558"/>
      <c r="FS152" s="558"/>
      <c r="FT152" s="560">
        <f t="shared" si="36"/>
        <v>0</v>
      </c>
      <c r="FU152" s="556"/>
      <c r="FV152" s="556"/>
      <c r="FW152" s="556"/>
      <c r="FX152" s="556"/>
      <c r="FY152" s="556"/>
      <c r="FZ152" s="560">
        <f t="shared" si="37"/>
        <v>0</v>
      </c>
      <c r="GA152" s="556"/>
      <c r="GB152" s="556"/>
      <c r="GC152" s="556"/>
      <c r="GD152" s="556"/>
      <c r="GE152" s="556"/>
      <c r="GF152" s="555">
        <f t="shared" si="39"/>
        <v>0</v>
      </c>
      <c r="GG152" s="556"/>
      <c r="GH152" s="556"/>
      <c r="GI152" s="556"/>
      <c r="GJ152" s="556"/>
      <c r="GK152" s="556"/>
      <c r="GL152" s="556"/>
      <c r="GV152" s="1"/>
      <c r="GW152" s="1"/>
      <c r="GX152" s="1"/>
      <c r="GY152" s="1"/>
      <c r="GZ152" s="1"/>
      <c r="HA152" s="1"/>
      <c r="HB152" s="1"/>
      <c r="HC152" s="1"/>
      <c r="HD152" s="1"/>
      <c r="HE152" s="1"/>
      <c r="HF152" s="1"/>
      <c r="HG152" s="1"/>
      <c r="HH152" s="1"/>
      <c r="HI152" s="1"/>
    </row>
    <row r="153" spans="50:217" ht="12.75">
      <c r="AX153" s="141" t="str">
        <f aca="true" t="shared" si="46" ref="AX153:AX216">IF($R$19="Yes",IF(AY153=$BL$9,"B","-"),"-")</f>
        <v>-</v>
      </c>
      <c r="AY153" s="558">
        <f>IF(ROWS($AY$25:AY153)&gt;$BL$9,0,ROWS($AY$25:AY153))</f>
        <v>0</v>
      </c>
      <c r="AZ153" s="558"/>
      <c r="BA153" s="558"/>
      <c r="BB153" s="558"/>
      <c r="BC153" s="558"/>
      <c r="BD153" s="557">
        <f t="shared" si="40"/>
        <v>0</v>
      </c>
      <c r="BE153" s="558"/>
      <c r="BF153" s="558"/>
      <c r="BG153" s="558"/>
      <c r="BH153" s="558"/>
      <c r="BI153" s="558"/>
      <c r="BJ153" s="558"/>
      <c r="BK153" s="559">
        <f aca="true" t="shared" si="47" ref="BK153:BK216">IF(AY153=0,0,(BD153*$R$27/$BL$5))</f>
        <v>0</v>
      </c>
      <c r="BL153" s="558"/>
      <c r="BM153" s="558"/>
      <c r="BN153" s="558"/>
      <c r="BO153" s="558"/>
      <c r="BP153" s="558"/>
      <c r="BQ153" s="560">
        <f aca="true" t="shared" si="48" ref="BQ153:BQ216">IF(AX153="B",BD153,IF(AY153=0,0,BW153-BK153))</f>
        <v>0</v>
      </c>
      <c r="BR153" s="556"/>
      <c r="BS153" s="556"/>
      <c r="BT153" s="556"/>
      <c r="BU153" s="556"/>
      <c r="BV153" s="556"/>
      <c r="BW153" s="560">
        <f aca="true" t="shared" si="49" ref="BW153:BW216">IF(AX153="B",SUM(BK153:BV153),IF(AY153=0,0,$BL$7))</f>
        <v>0</v>
      </c>
      <c r="BX153" s="556"/>
      <c r="BY153" s="556"/>
      <c r="BZ153" s="556"/>
      <c r="CA153" s="556"/>
      <c r="CB153" s="556"/>
      <c r="CC153" s="555">
        <f t="shared" si="44"/>
        <v>0</v>
      </c>
      <c r="CD153" s="556"/>
      <c r="CE153" s="556"/>
      <c r="CF153" s="556"/>
      <c r="CG153" s="556"/>
      <c r="CH153" s="556"/>
      <c r="CI153" s="556"/>
      <c r="CK153" s="557">
        <f t="shared" si="41"/>
        <v>0</v>
      </c>
      <c r="CL153" s="558"/>
      <c r="CM153" s="558"/>
      <c r="CN153" s="558"/>
      <c r="CO153" s="558"/>
      <c r="CP153" s="558"/>
      <c r="CQ153" s="558"/>
      <c r="CR153" s="559">
        <f aca="true" t="shared" si="50" ref="CR153:CR216">IF(AY153=0,0,CK153*$R$48/$BT$5)</f>
        <v>0</v>
      </c>
      <c r="CS153" s="558"/>
      <c r="CT153" s="558"/>
      <c r="CU153" s="558"/>
      <c r="CV153" s="558"/>
      <c r="CW153" s="558"/>
      <c r="CX153" s="560">
        <f aca="true" t="shared" si="51" ref="CX153:CX216">IF(AX153="B",CK153,IF(AY153=0,0,DD153-CR153))</f>
        <v>0</v>
      </c>
      <c r="CY153" s="556"/>
      <c r="CZ153" s="556"/>
      <c r="DA153" s="556"/>
      <c r="DB153" s="556"/>
      <c r="DC153" s="556"/>
      <c r="DD153" s="560">
        <f aca="true" t="shared" si="52" ref="DD153:DD216">IF(AX153="B",SUM(CR153:DC153),IF(AY153=0,0,$BT$7))</f>
        <v>0</v>
      </c>
      <c r="DE153" s="556"/>
      <c r="DF153" s="556"/>
      <c r="DG153" s="556"/>
      <c r="DH153" s="556"/>
      <c r="DI153" s="556"/>
      <c r="DJ153" s="555">
        <f t="shared" si="38"/>
        <v>0</v>
      </c>
      <c r="DK153" s="556"/>
      <c r="DL153" s="556"/>
      <c r="DM153" s="556"/>
      <c r="DN153" s="556"/>
      <c r="DO153" s="556"/>
      <c r="DP153" s="556"/>
      <c r="DT153" s="141" t="str">
        <f aca="true" t="shared" si="53" ref="DT153:DT216">IF($Y$19="Yes",IF(DU153=$EH$9,"B","-"),"-")</f>
        <v>-</v>
      </c>
      <c r="DU153" s="558">
        <f>IF(ROWS($DU$25:DU153)&gt;$EH$9,0,ROWS($DU$25:DU153))</f>
        <v>0</v>
      </c>
      <c r="DV153" s="558"/>
      <c r="DW153" s="558"/>
      <c r="DX153" s="558"/>
      <c r="DY153" s="558"/>
      <c r="DZ153" s="557">
        <f t="shared" si="42"/>
        <v>0</v>
      </c>
      <c r="EA153" s="558"/>
      <c r="EB153" s="558"/>
      <c r="EC153" s="558"/>
      <c r="ED153" s="558"/>
      <c r="EE153" s="558"/>
      <c r="EF153" s="558"/>
      <c r="EG153" s="559">
        <f aca="true" t="shared" si="54" ref="EG153:EG216">IF(DU153=0,0,DZ153*$Y$27/$EH$5)</f>
        <v>0</v>
      </c>
      <c r="EH153" s="558"/>
      <c r="EI153" s="558"/>
      <c r="EJ153" s="558"/>
      <c r="EK153" s="558"/>
      <c r="EL153" s="558"/>
      <c r="EM153" s="560">
        <f aca="true" t="shared" si="55" ref="EM153:EM216">IF(DT153="B",DZ153,IF(DU153=0,0,ES153-EG153))</f>
        <v>0</v>
      </c>
      <c r="EN153" s="556"/>
      <c r="EO153" s="556"/>
      <c r="EP153" s="556"/>
      <c r="EQ153" s="556"/>
      <c r="ER153" s="556"/>
      <c r="ES153" s="560">
        <f aca="true" t="shared" si="56" ref="ES153:ES216">IF(DT153="B",SUM(EG153:ER153),IF(DU153=0,0,$EH$7))</f>
        <v>0</v>
      </c>
      <c r="ET153" s="556"/>
      <c r="EU153" s="556"/>
      <c r="EV153" s="556"/>
      <c r="EW153" s="556"/>
      <c r="EX153" s="556"/>
      <c r="EY153" s="555">
        <f t="shared" si="45"/>
        <v>0</v>
      </c>
      <c r="EZ153" s="556"/>
      <c r="FA153" s="556"/>
      <c r="FB153" s="556"/>
      <c r="FC153" s="556"/>
      <c r="FD153" s="556"/>
      <c r="FE153" s="556"/>
      <c r="FG153" s="557">
        <f t="shared" si="43"/>
        <v>0</v>
      </c>
      <c r="FH153" s="558"/>
      <c r="FI153" s="558"/>
      <c r="FJ153" s="558"/>
      <c r="FK153" s="558"/>
      <c r="FL153" s="558"/>
      <c r="FM153" s="558"/>
      <c r="FN153" s="559">
        <f aca="true" t="shared" si="57" ref="FN153:FN216">IF(DU153=0,0,FG153*$Y$48/$EP$5)</f>
        <v>0</v>
      </c>
      <c r="FO153" s="558"/>
      <c r="FP153" s="558"/>
      <c r="FQ153" s="558"/>
      <c r="FR153" s="558"/>
      <c r="FS153" s="558"/>
      <c r="FT153" s="560">
        <f aca="true" t="shared" si="58" ref="FT153:FT216">IF(DT153="B",FG153,IF(DU153=0,0,FZ153-FN153))</f>
        <v>0</v>
      </c>
      <c r="FU153" s="556"/>
      <c r="FV153" s="556"/>
      <c r="FW153" s="556"/>
      <c r="FX153" s="556"/>
      <c r="FY153" s="556"/>
      <c r="FZ153" s="560">
        <f aca="true" t="shared" si="59" ref="FZ153:FZ216">IF(DT153="B",SUM(FN153:FY153),IF(DU153=0,0,$EP$7))</f>
        <v>0</v>
      </c>
      <c r="GA153" s="556"/>
      <c r="GB153" s="556"/>
      <c r="GC153" s="556"/>
      <c r="GD153" s="556"/>
      <c r="GE153" s="556"/>
      <c r="GF153" s="555">
        <f t="shared" si="39"/>
        <v>0</v>
      </c>
      <c r="GG153" s="556"/>
      <c r="GH153" s="556"/>
      <c r="GI153" s="556"/>
      <c r="GJ153" s="556"/>
      <c r="GK153" s="556"/>
      <c r="GL153" s="556"/>
      <c r="GV153" s="1"/>
      <c r="GW153" s="1"/>
      <c r="GX153" s="1"/>
      <c r="GY153" s="1"/>
      <c r="GZ153" s="1"/>
      <c r="HA153" s="1"/>
      <c r="HB153" s="1"/>
      <c r="HC153" s="1"/>
      <c r="HD153" s="1"/>
      <c r="HE153" s="1"/>
      <c r="HF153" s="1"/>
      <c r="HG153" s="1"/>
      <c r="HH153" s="1"/>
      <c r="HI153" s="1"/>
    </row>
    <row r="154" spans="50:217" ht="12.75">
      <c r="AX154" s="141" t="str">
        <f t="shared" si="46"/>
        <v>-</v>
      </c>
      <c r="AY154" s="558">
        <f>IF(ROWS($AY$25:AY154)&gt;$BL$9,0,ROWS($AY$25:AY154))</f>
        <v>0</v>
      </c>
      <c r="AZ154" s="558"/>
      <c r="BA154" s="558"/>
      <c r="BB154" s="558"/>
      <c r="BC154" s="558"/>
      <c r="BD154" s="557">
        <f t="shared" si="40"/>
        <v>0</v>
      </c>
      <c r="BE154" s="558"/>
      <c r="BF154" s="558"/>
      <c r="BG154" s="558"/>
      <c r="BH154" s="558"/>
      <c r="BI154" s="558"/>
      <c r="BJ154" s="558"/>
      <c r="BK154" s="559">
        <f t="shared" si="47"/>
        <v>0</v>
      </c>
      <c r="BL154" s="558"/>
      <c r="BM154" s="558"/>
      <c r="BN154" s="558"/>
      <c r="BO154" s="558"/>
      <c r="BP154" s="558"/>
      <c r="BQ154" s="560">
        <f t="shared" si="48"/>
        <v>0</v>
      </c>
      <c r="BR154" s="556"/>
      <c r="BS154" s="556"/>
      <c r="BT154" s="556"/>
      <c r="BU154" s="556"/>
      <c r="BV154" s="556"/>
      <c r="BW154" s="560">
        <f t="shared" si="49"/>
        <v>0</v>
      </c>
      <c r="BX154" s="556"/>
      <c r="BY154" s="556"/>
      <c r="BZ154" s="556"/>
      <c r="CA154" s="556"/>
      <c r="CB154" s="556"/>
      <c r="CC154" s="555">
        <f t="shared" si="44"/>
        <v>0</v>
      </c>
      <c r="CD154" s="556"/>
      <c r="CE154" s="556"/>
      <c r="CF154" s="556"/>
      <c r="CG154" s="556"/>
      <c r="CH154" s="556"/>
      <c r="CI154" s="556"/>
      <c r="CK154" s="557">
        <f t="shared" si="41"/>
        <v>0</v>
      </c>
      <c r="CL154" s="558"/>
      <c r="CM154" s="558"/>
      <c r="CN154" s="558"/>
      <c r="CO154" s="558"/>
      <c r="CP154" s="558"/>
      <c r="CQ154" s="558"/>
      <c r="CR154" s="559">
        <f t="shared" si="50"/>
        <v>0</v>
      </c>
      <c r="CS154" s="558"/>
      <c r="CT154" s="558"/>
      <c r="CU154" s="558"/>
      <c r="CV154" s="558"/>
      <c r="CW154" s="558"/>
      <c r="CX154" s="560">
        <f t="shared" si="51"/>
        <v>0</v>
      </c>
      <c r="CY154" s="556"/>
      <c r="CZ154" s="556"/>
      <c r="DA154" s="556"/>
      <c r="DB154" s="556"/>
      <c r="DC154" s="556"/>
      <c r="DD154" s="560">
        <f t="shared" si="52"/>
        <v>0</v>
      </c>
      <c r="DE154" s="556"/>
      <c r="DF154" s="556"/>
      <c r="DG154" s="556"/>
      <c r="DH154" s="556"/>
      <c r="DI154" s="556"/>
      <c r="DJ154" s="555">
        <f aca="true" t="shared" si="60" ref="DJ154:DJ217">IF(AY154=0,0,CK154-CX154)</f>
        <v>0</v>
      </c>
      <c r="DK154" s="556"/>
      <c r="DL154" s="556"/>
      <c r="DM154" s="556"/>
      <c r="DN154" s="556"/>
      <c r="DO154" s="556"/>
      <c r="DP154" s="556"/>
      <c r="DT154" s="141" t="str">
        <f t="shared" si="53"/>
        <v>-</v>
      </c>
      <c r="DU154" s="558">
        <f>IF(ROWS($DU$25:DU154)&gt;$EH$9,0,ROWS($DU$25:DU154))</f>
        <v>0</v>
      </c>
      <c r="DV154" s="558"/>
      <c r="DW154" s="558"/>
      <c r="DX154" s="558"/>
      <c r="DY154" s="558"/>
      <c r="DZ154" s="557">
        <f t="shared" si="42"/>
        <v>0</v>
      </c>
      <c r="EA154" s="558"/>
      <c r="EB154" s="558"/>
      <c r="EC154" s="558"/>
      <c r="ED154" s="558"/>
      <c r="EE154" s="558"/>
      <c r="EF154" s="558"/>
      <c r="EG154" s="559">
        <f t="shared" si="54"/>
        <v>0</v>
      </c>
      <c r="EH154" s="558"/>
      <c r="EI154" s="558"/>
      <c r="EJ154" s="558"/>
      <c r="EK154" s="558"/>
      <c r="EL154" s="558"/>
      <c r="EM154" s="560">
        <f t="shared" si="55"/>
        <v>0</v>
      </c>
      <c r="EN154" s="556"/>
      <c r="EO154" s="556"/>
      <c r="EP154" s="556"/>
      <c r="EQ154" s="556"/>
      <c r="ER154" s="556"/>
      <c r="ES154" s="560">
        <f t="shared" si="56"/>
        <v>0</v>
      </c>
      <c r="ET154" s="556"/>
      <c r="EU154" s="556"/>
      <c r="EV154" s="556"/>
      <c r="EW154" s="556"/>
      <c r="EX154" s="556"/>
      <c r="EY154" s="555">
        <f t="shared" si="45"/>
        <v>0</v>
      </c>
      <c r="EZ154" s="556"/>
      <c r="FA154" s="556"/>
      <c r="FB154" s="556"/>
      <c r="FC154" s="556"/>
      <c r="FD154" s="556"/>
      <c r="FE154" s="556"/>
      <c r="FG154" s="557">
        <f t="shared" si="43"/>
        <v>0</v>
      </c>
      <c r="FH154" s="558"/>
      <c r="FI154" s="558"/>
      <c r="FJ154" s="558"/>
      <c r="FK154" s="558"/>
      <c r="FL154" s="558"/>
      <c r="FM154" s="558"/>
      <c r="FN154" s="559">
        <f t="shared" si="57"/>
        <v>0</v>
      </c>
      <c r="FO154" s="558"/>
      <c r="FP154" s="558"/>
      <c r="FQ154" s="558"/>
      <c r="FR154" s="558"/>
      <c r="FS154" s="558"/>
      <c r="FT154" s="560">
        <f t="shared" si="58"/>
        <v>0</v>
      </c>
      <c r="FU154" s="556"/>
      <c r="FV154" s="556"/>
      <c r="FW154" s="556"/>
      <c r="FX154" s="556"/>
      <c r="FY154" s="556"/>
      <c r="FZ154" s="560">
        <f t="shared" si="59"/>
        <v>0</v>
      </c>
      <c r="GA154" s="556"/>
      <c r="GB154" s="556"/>
      <c r="GC154" s="556"/>
      <c r="GD154" s="556"/>
      <c r="GE154" s="556"/>
      <c r="GF154" s="555">
        <f aca="true" t="shared" si="61" ref="GF154:GF217">IF(DU154=0,0,FG154-FT154)</f>
        <v>0</v>
      </c>
      <c r="GG154" s="556"/>
      <c r="GH154" s="556"/>
      <c r="GI154" s="556"/>
      <c r="GJ154" s="556"/>
      <c r="GK154" s="556"/>
      <c r="GL154" s="556"/>
      <c r="GV154" s="1"/>
      <c r="GW154" s="1"/>
      <c r="GX154" s="1"/>
      <c r="GY154" s="1"/>
      <c r="GZ154" s="1"/>
      <c r="HA154" s="1"/>
      <c r="HB154" s="1"/>
      <c r="HC154" s="1"/>
      <c r="HD154" s="1"/>
      <c r="HE154" s="1"/>
      <c r="HF154" s="1"/>
      <c r="HG154" s="1"/>
      <c r="HH154" s="1"/>
      <c r="HI154" s="1"/>
    </row>
    <row r="155" spans="50:217" ht="12.75">
      <c r="AX155" s="141" t="str">
        <f t="shared" si="46"/>
        <v>-</v>
      </c>
      <c r="AY155" s="558">
        <f>IF(ROWS($AY$25:AY155)&gt;$BL$9,0,ROWS($AY$25:AY155))</f>
        <v>0</v>
      </c>
      <c r="AZ155" s="558"/>
      <c r="BA155" s="558"/>
      <c r="BB155" s="558"/>
      <c r="BC155" s="558"/>
      <c r="BD155" s="557">
        <f aca="true" t="shared" si="62" ref="BD155:BD218">IF(AY155=0,0,CC154)</f>
        <v>0</v>
      </c>
      <c r="BE155" s="558"/>
      <c r="BF155" s="558"/>
      <c r="BG155" s="558"/>
      <c r="BH155" s="558"/>
      <c r="BI155" s="558"/>
      <c r="BJ155" s="558"/>
      <c r="BK155" s="559">
        <f t="shared" si="47"/>
        <v>0</v>
      </c>
      <c r="BL155" s="558"/>
      <c r="BM155" s="558"/>
      <c r="BN155" s="558"/>
      <c r="BO155" s="558"/>
      <c r="BP155" s="558"/>
      <c r="BQ155" s="560">
        <f t="shared" si="48"/>
        <v>0</v>
      </c>
      <c r="BR155" s="556"/>
      <c r="BS155" s="556"/>
      <c r="BT155" s="556"/>
      <c r="BU155" s="556"/>
      <c r="BV155" s="556"/>
      <c r="BW155" s="560">
        <f t="shared" si="49"/>
        <v>0</v>
      </c>
      <c r="BX155" s="556"/>
      <c r="BY155" s="556"/>
      <c r="BZ155" s="556"/>
      <c r="CA155" s="556"/>
      <c r="CB155" s="556"/>
      <c r="CC155" s="555">
        <f t="shared" si="44"/>
        <v>0</v>
      </c>
      <c r="CD155" s="556"/>
      <c r="CE155" s="556"/>
      <c r="CF155" s="556"/>
      <c r="CG155" s="556"/>
      <c r="CH155" s="556"/>
      <c r="CI155" s="556"/>
      <c r="CK155" s="557">
        <f aca="true" t="shared" si="63" ref="CK155:CK218">IF(AY155=0,0,DJ154)</f>
        <v>0</v>
      </c>
      <c r="CL155" s="558"/>
      <c r="CM155" s="558"/>
      <c r="CN155" s="558"/>
      <c r="CO155" s="558"/>
      <c r="CP155" s="558"/>
      <c r="CQ155" s="558"/>
      <c r="CR155" s="559">
        <f t="shared" si="50"/>
        <v>0</v>
      </c>
      <c r="CS155" s="558"/>
      <c r="CT155" s="558"/>
      <c r="CU155" s="558"/>
      <c r="CV155" s="558"/>
      <c r="CW155" s="558"/>
      <c r="CX155" s="560">
        <f t="shared" si="51"/>
        <v>0</v>
      </c>
      <c r="CY155" s="556"/>
      <c r="CZ155" s="556"/>
      <c r="DA155" s="556"/>
      <c r="DB155" s="556"/>
      <c r="DC155" s="556"/>
      <c r="DD155" s="560">
        <f t="shared" si="52"/>
        <v>0</v>
      </c>
      <c r="DE155" s="556"/>
      <c r="DF155" s="556"/>
      <c r="DG155" s="556"/>
      <c r="DH155" s="556"/>
      <c r="DI155" s="556"/>
      <c r="DJ155" s="555">
        <f t="shared" si="60"/>
        <v>0</v>
      </c>
      <c r="DK155" s="556"/>
      <c r="DL155" s="556"/>
      <c r="DM155" s="556"/>
      <c r="DN155" s="556"/>
      <c r="DO155" s="556"/>
      <c r="DP155" s="556"/>
      <c r="DT155" s="141" t="str">
        <f t="shared" si="53"/>
        <v>-</v>
      </c>
      <c r="DU155" s="558">
        <f>IF(ROWS($DU$25:DU155)&gt;$EH$9,0,ROWS($DU$25:DU155))</f>
        <v>0</v>
      </c>
      <c r="DV155" s="558"/>
      <c r="DW155" s="558"/>
      <c r="DX155" s="558"/>
      <c r="DY155" s="558"/>
      <c r="DZ155" s="557">
        <f aca="true" t="shared" si="64" ref="DZ155:DZ218">IF(DU155=0,0,EY154)</f>
        <v>0</v>
      </c>
      <c r="EA155" s="558"/>
      <c r="EB155" s="558"/>
      <c r="EC155" s="558"/>
      <c r="ED155" s="558"/>
      <c r="EE155" s="558"/>
      <c r="EF155" s="558"/>
      <c r="EG155" s="559">
        <f t="shared" si="54"/>
        <v>0</v>
      </c>
      <c r="EH155" s="558"/>
      <c r="EI155" s="558"/>
      <c r="EJ155" s="558"/>
      <c r="EK155" s="558"/>
      <c r="EL155" s="558"/>
      <c r="EM155" s="560">
        <f t="shared" si="55"/>
        <v>0</v>
      </c>
      <c r="EN155" s="556"/>
      <c r="EO155" s="556"/>
      <c r="EP155" s="556"/>
      <c r="EQ155" s="556"/>
      <c r="ER155" s="556"/>
      <c r="ES155" s="560">
        <f t="shared" si="56"/>
        <v>0</v>
      </c>
      <c r="ET155" s="556"/>
      <c r="EU155" s="556"/>
      <c r="EV155" s="556"/>
      <c r="EW155" s="556"/>
      <c r="EX155" s="556"/>
      <c r="EY155" s="555">
        <f t="shared" si="45"/>
        <v>0</v>
      </c>
      <c r="EZ155" s="556"/>
      <c r="FA155" s="556"/>
      <c r="FB155" s="556"/>
      <c r="FC155" s="556"/>
      <c r="FD155" s="556"/>
      <c r="FE155" s="556"/>
      <c r="FG155" s="557">
        <f aca="true" t="shared" si="65" ref="FG155:FG218">IF(DU155=0,0,GF154)</f>
        <v>0</v>
      </c>
      <c r="FH155" s="558"/>
      <c r="FI155" s="558"/>
      <c r="FJ155" s="558"/>
      <c r="FK155" s="558"/>
      <c r="FL155" s="558"/>
      <c r="FM155" s="558"/>
      <c r="FN155" s="559">
        <f t="shared" si="57"/>
        <v>0</v>
      </c>
      <c r="FO155" s="558"/>
      <c r="FP155" s="558"/>
      <c r="FQ155" s="558"/>
      <c r="FR155" s="558"/>
      <c r="FS155" s="558"/>
      <c r="FT155" s="560">
        <f t="shared" si="58"/>
        <v>0</v>
      </c>
      <c r="FU155" s="556"/>
      <c r="FV155" s="556"/>
      <c r="FW155" s="556"/>
      <c r="FX155" s="556"/>
      <c r="FY155" s="556"/>
      <c r="FZ155" s="560">
        <f t="shared" si="59"/>
        <v>0</v>
      </c>
      <c r="GA155" s="556"/>
      <c r="GB155" s="556"/>
      <c r="GC155" s="556"/>
      <c r="GD155" s="556"/>
      <c r="GE155" s="556"/>
      <c r="GF155" s="555">
        <f t="shared" si="61"/>
        <v>0</v>
      </c>
      <c r="GG155" s="556"/>
      <c r="GH155" s="556"/>
      <c r="GI155" s="556"/>
      <c r="GJ155" s="556"/>
      <c r="GK155" s="556"/>
      <c r="GL155" s="556"/>
      <c r="GV155" s="1"/>
      <c r="GW155" s="1"/>
      <c r="GX155" s="1"/>
      <c r="GY155" s="1"/>
      <c r="GZ155" s="1"/>
      <c r="HA155" s="1"/>
      <c r="HB155" s="1"/>
      <c r="HC155" s="1"/>
      <c r="HD155" s="1"/>
      <c r="HE155" s="1"/>
      <c r="HF155" s="1"/>
      <c r="HG155" s="1"/>
      <c r="HH155" s="1"/>
      <c r="HI155" s="1"/>
    </row>
    <row r="156" spans="50:217" ht="12.75">
      <c r="AX156" s="141" t="str">
        <f t="shared" si="46"/>
        <v>-</v>
      </c>
      <c r="AY156" s="558">
        <f>IF(ROWS($AY$25:AY156)&gt;$BL$9,0,ROWS($AY$25:AY156))</f>
        <v>0</v>
      </c>
      <c r="AZ156" s="558"/>
      <c r="BA156" s="558"/>
      <c r="BB156" s="558"/>
      <c r="BC156" s="558"/>
      <c r="BD156" s="557">
        <f t="shared" si="62"/>
        <v>0</v>
      </c>
      <c r="BE156" s="558"/>
      <c r="BF156" s="558"/>
      <c r="BG156" s="558"/>
      <c r="BH156" s="558"/>
      <c r="BI156" s="558"/>
      <c r="BJ156" s="558"/>
      <c r="BK156" s="559">
        <f t="shared" si="47"/>
        <v>0</v>
      </c>
      <c r="BL156" s="558"/>
      <c r="BM156" s="558"/>
      <c r="BN156" s="558"/>
      <c r="BO156" s="558"/>
      <c r="BP156" s="558"/>
      <c r="BQ156" s="560">
        <f t="shared" si="48"/>
        <v>0</v>
      </c>
      <c r="BR156" s="556"/>
      <c r="BS156" s="556"/>
      <c r="BT156" s="556"/>
      <c r="BU156" s="556"/>
      <c r="BV156" s="556"/>
      <c r="BW156" s="560">
        <f t="shared" si="49"/>
        <v>0</v>
      </c>
      <c r="BX156" s="556"/>
      <c r="BY156" s="556"/>
      <c r="BZ156" s="556"/>
      <c r="CA156" s="556"/>
      <c r="CB156" s="556"/>
      <c r="CC156" s="555">
        <f t="shared" si="44"/>
        <v>0</v>
      </c>
      <c r="CD156" s="556"/>
      <c r="CE156" s="556"/>
      <c r="CF156" s="556"/>
      <c r="CG156" s="556"/>
      <c r="CH156" s="556"/>
      <c r="CI156" s="556"/>
      <c r="CK156" s="557">
        <f t="shared" si="63"/>
        <v>0</v>
      </c>
      <c r="CL156" s="558"/>
      <c r="CM156" s="558"/>
      <c r="CN156" s="558"/>
      <c r="CO156" s="558"/>
      <c r="CP156" s="558"/>
      <c r="CQ156" s="558"/>
      <c r="CR156" s="559">
        <f t="shared" si="50"/>
        <v>0</v>
      </c>
      <c r="CS156" s="558"/>
      <c r="CT156" s="558"/>
      <c r="CU156" s="558"/>
      <c r="CV156" s="558"/>
      <c r="CW156" s="558"/>
      <c r="CX156" s="560">
        <f t="shared" si="51"/>
        <v>0</v>
      </c>
      <c r="CY156" s="556"/>
      <c r="CZ156" s="556"/>
      <c r="DA156" s="556"/>
      <c r="DB156" s="556"/>
      <c r="DC156" s="556"/>
      <c r="DD156" s="560">
        <f t="shared" si="52"/>
        <v>0</v>
      </c>
      <c r="DE156" s="556"/>
      <c r="DF156" s="556"/>
      <c r="DG156" s="556"/>
      <c r="DH156" s="556"/>
      <c r="DI156" s="556"/>
      <c r="DJ156" s="555">
        <f t="shared" si="60"/>
        <v>0</v>
      </c>
      <c r="DK156" s="556"/>
      <c r="DL156" s="556"/>
      <c r="DM156" s="556"/>
      <c r="DN156" s="556"/>
      <c r="DO156" s="556"/>
      <c r="DP156" s="556"/>
      <c r="DT156" s="141" t="str">
        <f t="shared" si="53"/>
        <v>-</v>
      </c>
      <c r="DU156" s="558">
        <f>IF(ROWS($DU$25:DU156)&gt;$EH$9,0,ROWS($DU$25:DU156))</f>
        <v>0</v>
      </c>
      <c r="DV156" s="558"/>
      <c r="DW156" s="558"/>
      <c r="DX156" s="558"/>
      <c r="DY156" s="558"/>
      <c r="DZ156" s="557">
        <f t="shared" si="64"/>
        <v>0</v>
      </c>
      <c r="EA156" s="558"/>
      <c r="EB156" s="558"/>
      <c r="EC156" s="558"/>
      <c r="ED156" s="558"/>
      <c r="EE156" s="558"/>
      <c r="EF156" s="558"/>
      <c r="EG156" s="559">
        <f t="shared" si="54"/>
        <v>0</v>
      </c>
      <c r="EH156" s="558"/>
      <c r="EI156" s="558"/>
      <c r="EJ156" s="558"/>
      <c r="EK156" s="558"/>
      <c r="EL156" s="558"/>
      <c r="EM156" s="560">
        <f t="shared" si="55"/>
        <v>0</v>
      </c>
      <c r="EN156" s="556"/>
      <c r="EO156" s="556"/>
      <c r="EP156" s="556"/>
      <c r="EQ156" s="556"/>
      <c r="ER156" s="556"/>
      <c r="ES156" s="560">
        <f t="shared" si="56"/>
        <v>0</v>
      </c>
      <c r="ET156" s="556"/>
      <c r="EU156" s="556"/>
      <c r="EV156" s="556"/>
      <c r="EW156" s="556"/>
      <c r="EX156" s="556"/>
      <c r="EY156" s="555">
        <f t="shared" si="45"/>
        <v>0</v>
      </c>
      <c r="EZ156" s="556"/>
      <c r="FA156" s="556"/>
      <c r="FB156" s="556"/>
      <c r="FC156" s="556"/>
      <c r="FD156" s="556"/>
      <c r="FE156" s="556"/>
      <c r="FG156" s="557">
        <f t="shared" si="65"/>
        <v>0</v>
      </c>
      <c r="FH156" s="558"/>
      <c r="FI156" s="558"/>
      <c r="FJ156" s="558"/>
      <c r="FK156" s="558"/>
      <c r="FL156" s="558"/>
      <c r="FM156" s="558"/>
      <c r="FN156" s="559">
        <f t="shared" si="57"/>
        <v>0</v>
      </c>
      <c r="FO156" s="558"/>
      <c r="FP156" s="558"/>
      <c r="FQ156" s="558"/>
      <c r="FR156" s="558"/>
      <c r="FS156" s="558"/>
      <c r="FT156" s="560">
        <f t="shared" si="58"/>
        <v>0</v>
      </c>
      <c r="FU156" s="556"/>
      <c r="FV156" s="556"/>
      <c r="FW156" s="556"/>
      <c r="FX156" s="556"/>
      <c r="FY156" s="556"/>
      <c r="FZ156" s="560">
        <f t="shared" si="59"/>
        <v>0</v>
      </c>
      <c r="GA156" s="556"/>
      <c r="GB156" s="556"/>
      <c r="GC156" s="556"/>
      <c r="GD156" s="556"/>
      <c r="GE156" s="556"/>
      <c r="GF156" s="555">
        <f t="shared" si="61"/>
        <v>0</v>
      </c>
      <c r="GG156" s="556"/>
      <c r="GH156" s="556"/>
      <c r="GI156" s="556"/>
      <c r="GJ156" s="556"/>
      <c r="GK156" s="556"/>
      <c r="GL156" s="556"/>
      <c r="GV156" s="1"/>
      <c r="GW156" s="1"/>
      <c r="GX156" s="1"/>
      <c r="GY156" s="1"/>
      <c r="GZ156" s="1"/>
      <c r="HA156" s="1"/>
      <c r="HB156" s="1"/>
      <c r="HC156" s="1"/>
      <c r="HD156" s="1"/>
      <c r="HE156" s="1"/>
      <c r="HF156" s="1"/>
      <c r="HG156" s="1"/>
      <c r="HH156" s="1"/>
      <c r="HI156" s="1"/>
    </row>
    <row r="157" spans="50:217" ht="12.75">
      <c r="AX157" s="141" t="str">
        <f t="shared" si="46"/>
        <v>-</v>
      </c>
      <c r="AY157" s="558">
        <f>IF(ROWS($AY$25:AY157)&gt;$BL$9,0,ROWS($AY$25:AY157))</f>
        <v>0</v>
      </c>
      <c r="AZ157" s="558"/>
      <c r="BA157" s="558"/>
      <c r="BB157" s="558"/>
      <c r="BC157" s="558"/>
      <c r="BD157" s="557">
        <f t="shared" si="62"/>
        <v>0</v>
      </c>
      <c r="BE157" s="558"/>
      <c r="BF157" s="558"/>
      <c r="BG157" s="558"/>
      <c r="BH157" s="558"/>
      <c r="BI157" s="558"/>
      <c r="BJ157" s="558"/>
      <c r="BK157" s="559">
        <f t="shared" si="47"/>
        <v>0</v>
      </c>
      <c r="BL157" s="558"/>
      <c r="BM157" s="558"/>
      <c r="BN157" s="558"/>
      <c r="BO157" s="558"/>
      <c r="BP157" s="558"/>
      <c r="BQ157" s="560">
        <f t="shared" si="48"/>
        <v>0</v>
      </c>
      <c r="BR157" s="556"/>
      <c r="BS157" s="556"/>
      <c r="BT157" s="556"/>
      <c r="BU157" s="556"/>
      <c r="BV157" s="556"/>
      <c r="BW157" s="560">
        <f t="shared" si="49"/>
        <v>0</v>
      </c>
      <c r="BX157" s="556"/>
      <c r="BY157" s="556"/>
      <c r="BZ157" s="556"/>
      <c r="CA157" s="556"/>
      <c r="CB157" s="556"/>
      <c r="CC157" s="555">
        <f t="shared" si="44"/>
        <v>0</v>
      </c>
      <c r="CD157" s="556"/>
      <c r="CE157" s="556"/>
      <c r="CF157" s="556"/>
      <c r="CG157" s="556"/>
      <c r="CH157" s="556"/>
      <c r="CI157" s="556"/>
      <c r="CK157" s="557">
        <f t="shared" si="63"/>
        <v>0</v>
      </c>
      <c r="CL157" s="558"/>
      <c r="CM157" s="558"/>
      <c r="CN157" s="558"/>
      <c r="CO157" s="558"/>
      <c r="CP157" s="558"/>
      <c r="CQ157" s="558"/>
      <c r="CR157" s="559">
        <f t="shared" si="50"/>
        <v>0</v>
      </c>
      <c r="CS157" s="558"/>
      <c r="CT157" s="558"/>
      <c r="CU157" s="558"/>
      <c r="CV157" s="558"/>
      <c r="CW157" s="558"/>
      <c r="CX157" s="560">
        <f t="shared" si="51"/>
        <v>0</v>
      </c>
      <c r="CY157" s="556"/>
      <c r="CZ157" s="556"/>
      <c r="DA157" s="556"/>
      <c r="DB157" s="556"/>
      <c r="DC157" s="556"/>
      <c r="DD157" s="560">
        <f t="shared" si="52"/>
        <v>0</v>
      </c>
      <c r="DE157" s="556"/>
      <c r="DF157" s="556"/>
      <c r="DG157" s="556"/>
      <c r="DH157" s="556"/>
      <c r="DI157" s="556"/>
      <c r="DJ157" s="555">
        <f t="shared" si="60"/>
        <v>0</v>
      </c>
      <c r="DK157" s="556"/>
      <c r="DL157" s="556"/>
      <c r="DM157" s="556"/>
      <c r="DN157" s="556"/>
      <c r="DO157" s="556"/>
      <c r="DP157" s="556"/>
      <c r="DT157" s="141" t="str">
        <f t="shared" si="53"/>
        <v>-</v>
      </c>
      <c r="DU157" s="558">
        <f>IF(ROWS($DU$25:DU157)&gt;$EH$9,0,ROWS($DU$25:DU157))</f>
        <v>0</v>
      </c>
      <c r="DV157" s="558"/>
      <c r="DW157" s="558"/>
      <c r="DX157" s="558"/>
      <c r="DY157" s="558"/>
      <c r="DZ157" s="557">
        <f t="shared" si="64"/>
        <v>0</v>
      </c>
      <c r="EA157" s="558"/>
      <c r="EB157" s="558"/>
      <c r="EC157" s="558"/>
      <c r="ED157" s="558"/>
      <c r="EE157" s="558"/>
      <c r="EF157" s="558"/>
      <c r="EG157" s="559">
        <f t="shared" si="54"/>
        <v>0</v>
      </c>
      <c r="EH157" s="558"/>
      <c r="EI157" s="558"/>
      <c r="EJ157" s="558"/>
      <c r="EK157" s="558"/>
      <c r="EL157" s="558"/>
      <c r="EM157" s="560">
        <f t="shared" si="55"/>
        <v>0</v>
      </c>
      <c r="EN157" s="556"/>
      <c r="EO157" s="556"/>
      <c r="EP157" s="556"/>
      <c r="EQ157" s="556"/>
      <c r="ER157" s="556"/>
      <c r="ES157" s="560">
        <f t="shared" si="56"/>
        <v>0</v>
      </c>
      <c r="ET157" s="556"/>
      <c r="EU157" s="556"/>
      <c r="EV157" s="556"/>
      <c r="EW157" s="556"/>
      <c r="EX157" s="556"/>
      <c r="EY157" s="555">
        <f t="shared" si="45"/>
        <v>0</v>
      </c>
      <c r="EZ157" s="556"/>
      <c r="FA157" s="556"/>
      <c r="FB157" s="556"/>
      <c r="FC157" s="556"/>
      <c r="FD157" s="556"/>
      <c r="FE157" s="556"/>
      <c r="FG157" s="557">
        <f t="shared" si="65"/>
        <v>0</v>
      </c>
      <c r="FH157" s="558"/>
      <c r="FI157" s="558"/>
      <c r="FJ157" s="558"/>
      <c r="FK157" s="558"/>
      <c r="FL157" s="558"/>
      <c r="FM157" s="558"/>
      <c r="FN157" s="559">
        <f t="shared" si="57"/>
        <v>0</v>
      </c>
      <c r="FO157" s="558"/>
      <c r="FP157" s="558"/>
      <c r="FQ157" s="558"/>
      <c r="FR157" s="558"/>
      <c r="FS157" s="558"/>
      <c r="FT157" s="560">
        <f t="shared" si="58"/>
        <v>0</v>
      </c>
      <c r="FU157" s="556"/>
      <c r="FV157" s="556"/>
      <c r="FW157" s="556"/>
      <c r="FX157" s="556"/>
      <c r="FY157" s="556"/>
      <c r="FZ157" s="560">
        <f t="shared" si="59"/>
        <v>0</v>
      </c>
      <c r="GA157" s="556"/>
      <c r="GB157" s="556"/>
      <c r="GC157" s="556"/>
      <c r="GD157" s="556"/>
      <c r="GE157" s="556"/>
      <c r="GF157" s="555">
        <f t="shared" si="61"/>
        <v>0</v>
      </c>
      <c r="GG157" s="556"/>
      <c r="GH157" s="556"/>
      <c r="GI157" s="556"/>
      <c r="GJ157" s="556"/>
      <c r="GK157" s="556"/>
      <c r="GL157" s="556"/>
      <c r="GV157" s="1"/>
      <c r="GW157" s="1"/>
      <c r="GX157" s="1"/>
      <c r="GY157" s="1"/>
      <c r="GZ157" s="1"/>
      <c r="HA157" s="1"/>
      <c r="HB157" s="1"/>
      <c r="HC157" s="1"/>
      <c r="HD157" s="1"/>
      <c r="HE157" s="1"/>
      <c r="HF157" s="1"/>
      <c r="HG157" s="1"/>
      <c r="HH157" s="1"/>
      <c r="HI157" s="1"/>
    </row>
    <row r="158" spans="50:217" ht="12.75">
      <c r="AX158" s="141" t="str">
        <f t="shared" si="46"/>
        <v>-</v>
      </c>
      <c r="AY158" s="558">
        <f>IF(ROWS($AY$25:AY158)&gt;$BL$9,0,ROWS($AY$25:AY158))</f>
        <v>0</v>
      </c>
      <c r="AZ158" s="558"/>
      <c r="BA158" s="558"/>
      <c r="BB158" s="558"/>
      <c r="BC158" s="558"/>
      <c r="BD158" s="557">
        <f t="shared" si="62"/>
        <v>0</v>
      </c>
      <c r="BE158" s="558"/>
      <c r="BF158" s="558"/>
      <c r="BG158" s="558"/>
      <c r="BH158" s="558"/>
      <c r="BI158" s="558"/>
      <c r="BJ158" s="558"/>
      <c r="BK158" s="559">
        <f t="shared" si="47"/>
        <v>0</v>
      </c>
      <c r="BL158" s="558"/>
      <c r="BM158" s="558"/>
      <c r="BN158" s="558"/>
      <c r="BO158" s="558"/>
      <c r="BP158" s="558"/>
      <c r="BQ158" s="560">
        <f t="shared" si="48"/>
        <v>0</v>
      </c>
      <c r="BR158" s="556"/>
      <c r="BS158" s="556"/>
      <c r="BT158" s="556"/>
      <c r="BU158" s="556"/>
      <c r="BV158" s="556"/>
      <c r="BW158" s="560">
        <f t="shared" si="49"/>
        <v>0</v>
      </c>
      <c r="BX158" s="556"/>
      <c r="BY158" s="556"/>
      <c r="BZ158" s="556"/>
      <c r="CA158" s="556"/>
      <c r="CB158" s="556"/>
      <c r="CC158" s="555">
        <f t="shared" si="44"/>
        <v>0</v>
      </c>
      <c r="CD158" s="556"/>
      <c r="CE158" s="556"/>
      <c r="CF158" s="556"/>
      <c r="CG158" s="556"/>
      <c r="CH158" s="556"/>
      <c r="CI158" s="556"/>
      <c r="CK158" s="557">
        <f t="shared" si="63"/>
        <v>0</v>
      </c>
      <c r="CL158" s="558"/>
      <c r="CM158" s="558"/>
      <c r="CN158" s="558"/>
      <c r="CO158" s="558"/>
      <c r="CP158" s="558"/>
      <c r="CQ158" s="558"/>
      <c r="CR158" s="559">
        <f t="shared" si="50"/>
        <v>0</v>
      </c>
      <c r="CS158" s="558"/>
      <c r="CT158" s="558"/>
      <c r="CU158" s="558"/>
      <c r="CV158" s="558"/>
      <c r="CW158" s="558"/>
      <c r="CX158" s="560">
        <f t="shared" si="51"/>
        <v>0</v>
      </c>
      <c r="CY158" s="556"/>
      <c r="CZ158" s="556"/>
      <c r="DA158" s="556"/>
      <c r="DB158" s="556"/>
      <c r="DC158" s="556"/>
      <c r="DD158" s="560">
        <f t="shared" si="52"/>
        <v>0</v>
      </c>
      <c r="DE158" s="556"/>
      <c r="DF158" s="556"/>
      <c r="DG158" s="556"/>
      <c r="DH158" s="556"/>
      <c r="DI158" s="556"/>
      <c r="DJ158" s="555">
        <f t="shared" si="60"/>
        <v>0</v>
      </c>
      <c r="DK158" s="556"/>
      <c r="DL158" s="556"/>
      <c r="DM158" s="556"/>
      <c r="DN158" s="556"/>
      <c r="DO158" s="556"/>
      <c r="DP158" s="556"/>
      <c r="DT158" s="141" t="str">
        <f t="shared" si="53"/>
        <v>-</v>
      </c>
      <c r="DU158" s="558">
        <f>IF(ROWS($DU$25:DU158)&gt;$EH$9,0,ROWS($DU$25:DU158))</f>
        <v>0</v>
      </c>
      <c r="DV158" s="558"/>
      <c r="DW158" s="558"/>
      <c r="DX158" s="558"/>
      <c r="DY158" s="558"/>
      <c r="DZ158" s="557">
        <f t="shared" si="64"/>
        <v>0</v>
      </c>
      <c r="EA158" s="558"/>
      <c r="EB158" s="558"/>
      <c r="EC158" s="558"/>
      <c r="ED158" s="558"/>
      <c r="EE158" s="558"/>
      <c r="EF158" s="558"/>
      <c r="EG158" s="559">
        <f t="shared" si="54"/>
        <v>0</v>
      </c>
      <c r="EH158" s="558"/>
      <c r="EI158" s="558"/>
      <c r="EJ158" s="558"/>
      <c r="EK158" s="558"/>
      <c r="EL158" s="558"/>
      <c r="EM158" s="560">
        <f t="shared" si="55"/>
        <v>0</v>
      </c>
      <c r="EN158" s="556"/>
      <c r="EO158" s="556"/>
      <c r="EP158" s="556"/>
      <c r="EQ158" s="556"/>
      <c r="ER158" s="556"/>
      <c r="ES158" s="560">
        <f t="shared" si="56"/>
        <v>0</v>
      </c>
      <c r="ET158" s="556"/>
      <c r="EU158" s="556"/>
      <c r="EV158" s="556"/>
      <c r="EW158" s="556"/>
      <c r="EX158" s="556"/>
      <c r="EY158" s="555">
        <f t="shared" si="45"/>
        <v>0</v>
      </c>
      <c r="EZ158" s="556"/>
      <c r="FA158" s="556"/>
      <c r="FB158" s="556"/>
      <c r="FC158" s="556"/>
      <c r="FD158" s="556"/>
      <c r="FE158" s="556"/>
      <c r="FG158" s="557">
        <f t="shared" si="65"/>
        <v>0</v>
      </c>
      <c r="FH158" s="558"/>
      <c r="FI158" s="558"/>
      <c r="FJ158" s="558"/>
      <c r="FK158" s="558"/>
      <c r="FL158" s="558"/>
      <c r="FM158" s="558"/>
      <c r="FN158" s="559">
        <f t="shared" si="57"/>
        <v>0</v>
      </c>
      <c r="FO158" s="558"/>
      <c r="FP158" s="558"/>
      <c r="FQ158" s="558"/>
      <c r="FR158" s="558"/>
      <c r="FS158" s="558"/>
      <c r="FT158" s="560">
        <f t="shared" si="58"/>
        <v>0</v>
      </c>
      <c r="FU158" s="556"/>
      <c r="FV158" s="556"/>
      <c r="FW158" s="556"/>
      <c r="FX158" s="556"/>
      <c r="FY158" s="556"/>
      <c r="FZ158" s="560">
        <f t="shared" si="59"/>
        <v>0</v>
      </c>
      <c r="GA158" s="556"/>
      <c r="GB158" s="556"/>
      <c r="GC158" s="556"/>
      <c r="GD158" s="556"/>
      <c r="GE158" s="556"/>
      <c r="GF158" s="555">
        <f t="shared" si="61"/>
        <v>0</v>
      </c>
      <c r="GG158" s="556"/>
      <c r="GH158" s="556"/>
      <c r="GI158" s="556"/>
      <c r="GJ158" s="556"/>
      <c r="GK158" s="556"/>
      <c r="GL158" s="556"/>
      <c r="GV158" s="1"/>
      <c r="GW158" s="1"/>
      <c r="GX158" s="1"/>
      <c r="GY158" s="1"/>
      <c r="GZ158" s="1"/>
      <c r="HA158" s="1"/>
      <c r="HB158" s="1"/>
      <c r="HC158" s="1"/>
      <c r="HD158" s="1"/>
      <c r="HE158" s="1"/>
      <c r="HF158" s="1"/>
      <c r="HG158" s="1"/>
      <c r="HH158" s="1"/>
      <c r="HI158" s="1"/>
    </row>
    <row r="159" spans="50:217" ht="12.75">
      <c r="AX159" s="141" t="str">
        <f t="shared" si="46"/>
        <v>-</v>
      </c>
      <c r="AY159" s="558">
        <f>IF(ROWS($AY$25:AY159)&gt;$BL$9,0,ROWS($AY$25:AY159))</f>
        <v>0</v>
      </c>
      <c r="AZ159" s="558"/>
      <c r="BA159" s="558"/>
      <c r="BB159" s="558"/>
      <c r="BC159" s="558"/>
      <c r="BD159" s="557">
        <f t="shared" si="62"/>
        <v>0</v>
      </c>
      <c r="BE159" s="558"/>
      <c r="BF159" s="558"/>
      <c r="BG159" s="558"/>
      <c r="BH159" s="558"/>
      <c r="BI159" s="558"/>
      <c r="BJ159" s="558"/>
      <c r="BK159" s="559">
        <f t="shared" si="47"/>
        <v>0</v>
      </c>
      <c r="BL159" s="558"/>
      <c r="BM159" s="558"/>
      <c r="BN159" s="558"/>
      <c r="BO159" s="558"/>
      <c r="BP159" s="558"/>
      <c r="BQ159" s="560">
        <f t="shared" si="48"/>
        <v>0</v>
      </c>
      <c r="BR159" s="556"/>
      <c r="BS159" s="556"/>
      <c r="BT159" s="556"/>
      <c r="BU159" s="556"/>
      <c r="BV159" s="556"/>
      <c r="BW159" s="560">
        <f t="shared" si="49"/>
        <v>0</v>
      </c>
      <c r="BX159" s="556"/>
      <c r="BY159" s="556"/>
      <c r="BZ159" s="556"/>
      <c r="CA159" s="556"/>
      <c r="CB159" s="556"/>
      <c r="CC159" s="555">
        <f t="shared" si="44"/>
        <v>0</v>
      </c>
      <c r="CD159" s="556"/>
      <c r="CE159" s="556"/>
      <c r="CF159" s="556"/>
      <c r="CG159" s="556"/>
      <c r="CH159" s="556"/>
      <c r="CI159" s="556"/>
      <c r="CK159" s="557">
        <f t="shared" si="63"/>
        <v>0</v>
      </c>
      <c r="CL159" s="558"/>
      <c r="CM159" s="558"/>
      <c r="CN159" s="558"/>
      <c r="CO159" s="558"/>
      <c r="CP159" s="558"/>
      <c r="CQ159" s="558"/>
      <c r="CR159" s="559">
        <f t="shared" si="50"/>
        <v>0</v>
      </c>
      <c r="CS159" s="558"/>
      <c r="CT159" s="558"/>
      <c r="CU159" s="558"/>
      <c r="CV159" s="558"/>
      <c r="CW159" s="558"/>
      <c r="CX159" s="560">
        <f t="shared" si="51"/>
        <v>0</v>
      </c>
      <c r="CY159" s="556"/>
      <c r="CZ159" s="556"/>
      <c r="DA159" s="556"/>
      <c r="DB159" s="556"/>
      <c r="DC159" s="556"/>
      <c r="DD159" s="560">
        <f t="shared" si="52"/>
        <v>0</v>
      </c>
      <c r="DE159" s="556"/>
      <c r="DF159" s="556"/>
      <c r="DG159" s="556"/>
      <c r="DH159" s="556"/>
      <c r="DI159" s="556"/>
      <c r="DJ159" s="555">
        <f t="shared" si="60"/>
        <v>0</v>
      </c>
      <c r="DK159" s="556"/>
      <c r="DL159" s="556"/>
      <c r="DM159" s="556"/>
      <c r="DN159" s="556"/>
      <c r="DO159" s="556"/>
      <c r="DP159" s="556"/>
      <c r="DT159" s="141" t="str">
        <f t="shared" si="53"/>
        <v>-</v>
      </c>
      <c r="DU159" s="558">
        <f>IF(ROWS($DU$25:DU159)&gt;$EH$9,0,ROWS($DU$25:DU159))</f>
        <v>0</v>
      </c>
      <c r="DV159" s="558"/>
      <c r="DW159" s="558"/>
      <c r="DX159" s="558"/>
      <c r="DY159" s="558"/>
      <c r="DZ159" s="557">
        <f t="shared" si="64"/>
        <v>0</v>
      </c>
      <c r="EA159" s="558"/>
      <c r="EB159" s="558"/>
      <c r="EC159" s="558"/>
      <c r="ED159" s="558"/>
      <c r="EE159" s="558"/>
      <c r="EF159" s="558"/>
      <c r="EG159" s="559">
        <f t="shared" si="54"/>
        <v>0</v>
      </c>
      <c r="EH159" s="558"/>
      <c r="EI159" s="558"/>
      <c r="EJ159" s="558"/>
      <c r="EK159" s="558"/>
      <c r="EL159" s="558"/>
      <c r="EM159" s="560">
        <f t="shared" si="55"/>
        <v>0</v>
      </c>
      <c r="EN159" s="556"/>
      <c r="EO159" s="556"/>
      <c r="EP159" s="556"/>
      <c r="EQ159" s="556"/>
      <c r="ER159" s="556"/>
      <c r="ES159" s="560">
        <f t="shared" si="56"/>
        <v>0</v>
      </c>
      <c r="ET159" s="556"/>
      <c r="EU159" s="556"/>
      <c r="EV159" s="556"/>
      <c r="EW159" s="556"/>
      <c r="EX159" s="556"/>
      <c r="EY159" s="555">
        <f t="shared" si="45"/>
        <v>0</v>
      </c>
      <c r="EZ159" s="556"/>
      <c r="FA159" s="556"/>
      <c r="FB159" s="556"/>
      <c r="FC159" s="556"/>
      <c r="FD159" s="556"/>
      <c r="FE159" s="556"/>
      <c r="FG159" s="557">
        <f t="shared" si="65"/>
        <v>0</v>
      </c>
      <c r="FH159" s="558"/>
      <c r="FI159" s="558"/>
      <c r="FJ159" s="558"/>
      <c r="FK159" s="558"/>
      <c r="FL159" s="558"/>
      <c r="FM159" s="558"/>
      <c r="FN159" s="559">
        <f t="shared" si="57"/>
        <v>0</v>
      </c>
      <c r="FO159" s="558"/>
      <c r="FP159" s="558"/>
      <c r="FQ159" s="558"/>
      <c r="FR159" s="558"/>
      <c r="FS159" s="558"/>
      <c r="FT159" s="560">
        <f t="shared" si="58"/>
        <v>0</v>
      </c>
      <c r="FU159" s="556"/>
      <c r="FV159" s="556"/>
      <c r="FW159" s="556"/>
      <c r="FX159" s="556"/>
      <c r="FY159" s="556"/>
      <c r="FZ159" s="560">
        <f t="shared" si="59"/>
        <v>0</v>
      </c>
      <c r="GA159" s="556"/>
      <c r="GB159" s="556"/>
      <c r="GC159" s="556"/>
      <c r="GD159" s="556"/>
      <c r="GE159" s="556"/>
      <c r="GF159" s="555">
        <f t="shared" si="61"/>
        <v>0</v>
      </c>
      <c r="GG159" s="556"/>
      <c r="GH159" s="556"/>
      <c r="GI159" s="556"/>
      <c r="GJ159" s="556"/>
      <c r="GK159" s="556"/>
      <c r="GL159" s="556"/>
      <c r="GV159" s="1"/>
      <c r="GW159" s="1"/>
      <c r="GX159" s="1"/>
      <c r="GY159" s="1"/>
      <c r="GZ159" s="1"/>
      <c r="HA159" s="1"/>
      <c r="HB159" s="1"/>
      <c r="HC159" s="1"/>
      <c r="HD159" s="1"/>
      <c r="HE159" s="1"/>
      <c r="HF159" s="1"/>
      <c r="HG159" s="1"/>
      <c r="HH159" s="1"/>
      <c r="HI159" s="1"/>
    </row>
    <row r="160" spans="50:217" ht="12.75">
      <c r="AX160" s="141" t="str">
        <f t="shared" si="46"/>
        <v>-</v>
      </c>
      <c r="AY160" s="558">
        <f>IF(ROWS($AY$25:AY160)&gt;$BL$9,0,ROWS($AY$25:AY160))</f>
        <v>0</v>
      </c>
      <c r="AZ160" s="558"/>
      <c r="BA160" s="558"/>
      <c r="BB160" s="558"/>
      <c r="BC160" s="558"/>
      <c r="BD160" s="557">
        <f t="shared" si="62"/>
        <v>0</v>
      </c>
      <c r="BE160" s="558"/>
      <c r="BF160" s="558"/>
      <c r="BG160" s="558"/>
      <c r="BH160" s="558"/>
      <c r="BI160" s="558"/>
      <c r="BJ160" s="558"/>
      <c r="BK160" s="559">
        <f t="shared" si="47"/>
        <v>0</v>
      </c>
      <c r="BL160" s="558"/>
      <c r="BM160" s="558"/>
      <c r="BN160" s="558"/>
      <c r="BO160" s="558"/>
      <c r="BP160" s="558"/>
      <c r="BQ160" s="560">
        <f t="shared" si="48"/>
        <v>0</v>
      </c>
      <c r="BR160" s="556"/>
      <c r="BS160" s="556"/>
      <c r="BT160" s="556"/>
      <c r="BU160" s="556"/>
      <c r="BV160" s="556"/>
      <c r="BW160" s="560">
        <f t="shared" si="49"/>
        <v>0</v>
      </c>
      <c r="BX160" s="556"/>
      <c r="BY160" s="556"/>
      <c r="BZ160" s="556"/>
      <c r="CA160" s="556"/>
      <c r="CB160" s="556"/>
      <c r="CC160" s="555">
        <f t="shared" si="44"/>
        <v>0</v>
      </c>
      <c r="CD160" s="556"/>
      <c r="CE160" s="556"/>
      <c r="CF160" s="556"/>
      <c r="CG160" s="556"/>
      <c r="CH160" s="556"/>
      <c r="CI160" s="556"/>
      <c r="CK160" s="557">
        <f t="shared" si="63"/>
        <v>0</v>
      </c>
      <c r="CL160" s="558"/>
      <c r="CM160" s="558"/>
      <c r="CN160" s="558"/>
      <c r="CO160" s="558"/>
      <c r="CP160" s="558"/>
      <c r="CQ160" s="558"/>
      <c r="CR160" s="559">
        <f t="shared" si="50"/>
        <v>0</v>
      </c>
      <c r="CS160" s="558"/>
      <c r="CT160" s="558"/>
      <c r="CU160" s="558"/>
      <c r="CV160" s="558"/>
      <c r="CW160" s="558"/>
      <c r="CX160" s="560">
        <f t="shared" si="51"/>
        <v>0</v>
      </c>
      <c r="CY160" s="556"/>
      <c r="CZ160" s="556"/>
      <c r="DA160" s="556"/>
      <c r="DB160" s="556"/>
      <c r="DC160" s="556"/>
      <c r="DD160" s="560">
        <f t="shared" si="52"/>
        <v>0</v>
      </c>
      <c r="DE160" s="556"/>
      <c r="DF160" s="556"/>
      <c r="DG160" s="556"/>
      <c r="DH160" s="556"/>
      <c r="DI160" s="556"/>
      <c r="DJ160" s="555">
        <f t="shared" si="60"/>
        <v>0</v>
      </c>
      <c r="DK160" s="556"/>
      <c r="DL160" s="556"/>
      <c r="DM160" s="556"/>
      <c r="DN160" s="556"/>
      <c r="DO160" s="556"/>
      <c r="DP160" s="556"/>
      <c r="DT160" s="141" t="str">
        <f t="shared" si="53"/>
        <v>-</v>
      </c>
      <c r="DU160" s="558">
        <f>IF(ROWS($DU$25:DU160)&gt;$EH$9,0,ROWS($DU$25:DU160))</f>
        <v>0</v>
      </c>
      <c r="DV160" s="558"/>
      <c r="DW160" s="558"/>
      <c r="DX160" s="558"/>
      <c r="DY160" s="558"/>
      <c r="DZ160" s="557">
        <f t="shared" si="64"/>
        <v>0</v>
      </c>
      <c r="EA160" s="558"/>
      <c r="EB160" s="558"/>
      <c r="EC160" s="558"/>
      <c r="ED160" s="558"/>
      <c r="EE160" s="558"/>
      <c r="EF160" s="558"/>
      <c r="EG160" s="559">
        <f t="shared" si="54"/>
        <v>0</v>
      </c>
      <c r="EH160" s="558"/>
      <c r="EI160" s="558"/>
      <c r="EJ160" s="558"/>
      <c r="EK160" s="558"/>
      <c r="EL160" s="558"/>
      <c r="EM160" s="560">
        <f t="shared" si="55"/>
        <v>0</v>
      </c>
      <c r="EN160" s="556"/>
      <c r="EO160" s="556"/>
      <c r="EP160" s="556"/>
      <c r="EQ160" s="556"/>
      <c r="ER160" s="556"/>
      <c r="ES160" s="560">
        <f t="shared" si="56"/>
        <v>0</v>
      </c>
      <c r="ET160" s="556"/>
      <c r="EU160" s="556"/>
      <c r="EV160" s="556"/>
      <c r="EW160" s="556"/>
      <c r="EX160" s="556"/>
      <c r="EY160" s="555">
        <f t="shared" si="45"/>
        <v>0</v>
      </c>
      <c r="EZ160" s="556"/>
      <c r="FA160" s="556"/>
      <c r="FB160" s="556"/>
      <c r="FC160" s="556"/>
      <c r="FD160" s="556"/>
      <c r="FE160" s="556"/>
      <c r="FG160" s="557">
        <f t="shared" si="65"/>
        <v>0</v>
      </c>
      <c r="FH160" s="558"/>
      <c r="FI160" s="558"/>
      <c r="FJ160" s="558"/>
      <c r="FK160" s="558"/>
      <c r="FL160" s="558"/>
      <c r="FM160" s="558"/>
      <c r="FN160" s="559">
        <f t="shared" si="57"/>
        <v>0</v>
      </c>
      <c r="FO160" s="558"/>
      <c r="FP160" s="558"/>
      <c r="FQ160" s="558"/>
      <c r="FR160" s="558"/>
      <c r="FS160" s="558"/>
      <c r="FT160" s="560">
        <f t="shared" si="58"/>
        <v>0</v>
      </c>
      <c r="FU160" s="556"/>
      <c r="FV160" s="556"/>
      <c r="FW160" s="556"/>
      <c r="FX160" s="556"/>
      <c r="FY160" s="556"/>
      <c r="FZ160" s="560">
        <f t="shared" si="59"/>
        <v>0</v>
      </c>
      <c r="GA160" s="556"/>
      <c r="GB160" s="556"/>
      <c r="GC160" s="556"/>
      <c r="GD160" s="556"/>
      <c r="GE160" s="556"/>
      <c r="GF160" s="555">
        <f t="shared" si="61"/>
        <v>0</v>
      </c>
      <c r="GG160" s="556"/>
      <c r="GH160" s="556"/>
      <c r="GI160" s="556"/>
      <c r="GJ160" s="556"/>
      <c r="GK160" s="556"/>
      <c r="GL160" s="556"/>
      <c r="GV160" s="1"/>
      <c r="GW160" s="1"/>
      <c r="GX160" s="1"/>
      <c r="GY160" s="1"/>
      <c r="GZ160" s="1"/>
      <c r="HA160" s="1"/>
      <c r="HB160" s="1"/>
      <c r="HC160" s="1"/>
      <c r="HD160" s="1"/>
      <c r="HE160" s="1"/>
      <c r="HF160" s="1"/>
      <c r="HG160" s="1"/>
      <c r="HH160" s="1"/>
      <c r="HI160" s="1"/>
    </row>
    <row r="161" spans="50:217" ht="12.75">
      <c r="AX161" s="141" t="str">
        <f t="shared" si="46"/>
        <v>-</v>
      </c>
      <c r="AY161" s="558">
        <f>IF(ROWS($AY$25:AY161)&gt;$BL$9,0,ROWS($AY$25:AY161))</f>
        <v>0</v>
      </c>
      <c r="AZ161" s="558"/>
      <c r="BA161" s="558"/>
      <c r="BB161" s="558"/>
      <c r="BC161" s="558"/>
      <c r="BD161" s="557">
        <f t="shared" si="62"/>
        <v>0</v>
      </c>
      <c r="BE161" s="558"/>
      <c r="BF161" s="558"/>
      <c r="BG161" s="558"/>
      <c r="BH161" s="558"/>
      <c r="BI161" s="558"/>
      <c r="BJ161" s="558"/>
      <c r="BK161" s="559">
        <f t="shared" si="47"/>
        <v>0</v>
      </c>
      <c r="BL161" s="558"/>
      <c r="BM161" s="558"/>
      <c r="BN161" s="558"/>
      <c r="BO161" s="558"/>
      <c r="BP161" s="558"/>
      <c r="BQ161" s="560">
        <f t="shared" si="48"/>
        <v>0</v>
      </c>
      <c r="BR161" s="556"/>
      <c r="BS161" s="556"/>
      <c r="BT161" s="556"/>
      <c r="BU161" s="556"/>
      <c r="BV161" s="556"/>
      <c r="BW161" s="560">
        <f t="shared" si="49"/>
        <v>0</v>
      </c>
      <c r="BX161" s="556"/>
      <c r="BY161" s="556"/>
      <c r="BZ161" s="556"/>
      <c r="CA161" s="556"/>
      <c r="CB161" s="556"/>
      <c r="CC161" s="555">
        <f t="shared" si="44"/>
        <v>0</v>
      </c>
      <c r="CD161" s="556"/>
      <c r="CE161" s="556"/>
      <c r="CF161" s="556"/>
      <c r="CG161" s="556"/>
      <c r="CH161" s="556"/>
      <c r="CI161" s="556"/>
      <c r="CK161" s="557">
        <f t="shared" si="63"/>
        <v>0</v>
      </c>
      <c r="CL161" s="558"/>
      <c r="CM161" s="558"/>
      <c r="CN161" s="558"/>
      <c r="CO161" s="558"/>
      <c r="CP161" s="558"/>
      <c r="CQ161" s="558"/>
      <c r="CR161" s="559">
        <f t="shared" si="50"/>
        <v>0</v>
      </c>
      <c r="CS161" s="558"/>
      <c r="CT161" s="558"/>
      <c r="CU161" s="558"/>
      <c r="CV161" s="558"/>
      <c r="CW161" s="558"/>
      <c r="CX161" s="560">
        <f t="shared" si="51"/>
        <v>0</v>
      </c>
      <c r="CY161" s="556"/>
      <c r="CZ161" s="556"/>
      <c r="DA161" s="556"/>
      <c r="DB161" s="556"/>
      <c r="DC161" s="556"/>
      <c r="DD161" s="560">
        <f t="shared" si="52"/>
        <v>0</v>
      </c>
      <c r="DE161" s="556"/>
      <c r="DF161" s="556"/>
      <c r="DG161" s="556"/>
      <c r="DH161" s="556"/>
      <c r="DI161" s="556"/>
      <c r="DJ161" s="555">
        <f t="shared" si="60"/>
        <v>0</v>
      </c>
      <c r="DK161" s="556"/>
      <c r="DL161" s="556"/>
      <c r="DM161" s="556"/>
      <c r="DN161" s="556"/>
      <c r="DO161" s="556"/>
      <c r="DP161" s="556"/>
      <c r="DT161" s="141" t="str">
        <f t="shared" si="53"/>
        <v>-</v>
      </c>
      <c r="DU161" s="558">
        <f>IF(ROWS($DU$25:DU161)&gt;$EH$9,0,ROWS($DU$25:DU161))</f>
        <v>0</v>
      </c>
      <c r="DV161" s="558"/>
      <c r="DW161" s="558"/>
      <c r="DX161" s="558"/>
      <c r="DY161" s="558"/>
      <c r="DZ161" s="557">
        <f t="shared" si="64"/>
        <v>0</v>
      </c>
      <c r="EA161" s="558"/>
      <c r="EB161" s="558"/>
      <c r="EC161" s="558"/>
      <c r="ED161" s="558"/>
      <c r="EE161" s="558"/>
      <c r="EF161" s="558"/>
      <c r="EG161" s="559">
        <f t="shared" si="54"/>
        <v>0</v>
      </c>
      <c r="EH161" s="558"/>
      <c r="EI161" s="558"/>
      <c r="EJ161" s="558"/>
      <c r="EK161" s="558"/>
      <c r="EL161" s="558"/>
      <c r="EM161" s="560">
        <f t="shared" si="55"/>
        <v>0</v>
      </c>
      <c r="EN161" s="556"/>
      <c r="EO161" s="556"/>
      <c r="EP161" s="556"/>
      <c r="EQ161" s="556"/>
      <c r="ER161" s="556"/>
      <c r="ES161" s="560">
        <f t="shared" si="56"/>
        <v>0</v>
      </c>
      <c r="ET161" s="556"/>
      <c r="EU161" s="556"/>
      <c r="EV161" s="556"/>
      <c r="EW161" s="556"/>
      <c r="EX161" s="556"/>
      <c r="EY161" s="555">
        <f t="shared" si="45"/>
        <v>0</v>
      </c>
      <c r="EZ161" s="556"/>
      <c r="FA161" s="556"/>
      <c r="FB161" s="556"/>
      <c r="FC161" s="556"/>
      <c r="FD161" s="556"/>
      <c r="FE161" s="556"/>
      <c r="FG161" s="557">
        <f t="shared" si="65"/>
        <v>0</v>
      </c>
      <c r="FH161" s="558"/>
      <c r="FI161" s="558"/>
      <c r="FJ161" s="558"/>
      <c r="FK161" s="558"/>
      <c r="FL161" s="558"/>
      <c r="FM161" s="558"/>
      <c r="FN161" s="559">
        <f t="shared" si="57"/>
        <v>0</v>
      </c>
      <c r="FO161" s="558"/>
      <c r="FP161" s="558"/>
      <c r="FQ161" s="558"/>
      <c r="FR161" s="558"/>
      <c r="FS161" s="558"/>
      <c r="FT161" s="560">
        <f t="shared" si="58"/>
        <v>0</v>
      </c>
      <c r="FU161" s="556"/>
      <c r="FV161" s="556"/>
      <c r="FW161" s="556"/>
      <c r="FX161" s="556"/>
      <c r="FY161" s="556"/>
      <c r="FZ161" s="560">
        <f t="shared" si="59"/>
        <v>0</v>
      </c>
      <c r="GA161" s="556"/>
      <c r="GB161" s="556"/>
      <c r="GC161" s="556"/>
      <c r="GD161" s="556"/>
      <c r="GE161" s="556"/>
      <c r="GF161" s="555">
        <f t="shared" si="61"/>
        <v>0</v>
      </c>
      <c r="GG161" s="556"/>
      <c r="GH161" s="556"/>
      <c r="GI161" s="556"/>
      <c r="GJ161" s="556"/>
      <c r="GK161" s="556"/>
      <c r="GL161" s="556"/>
      <c r="GV161" s="1"/>
      <c r="GW161" s="1"/>
      <c r="GX161" s="1"/>
      <c r="GY161" s="1"/>
      <c r="GZ161" s="1"/>
      <c r="HA161" s="1"/>
      <c r="HB161" s="1"/>
      <c r="HC161" s="1"/>
      <c r="HD161" s="1"/>
      <c r="HE161" s="1"/>
      <c r="HF161" s="1"/>
      <c r="HG161" s="1"/>
      <c r="HH161" s="1"/>
      <c r="HI161" s="1"/>
    </row>
    <row r="162" spans="50:217" ht="12.75">
      <c r="AX162" s="141" t="str">
        <f t="shared" si="46"/>
        <v>-</v>
      </c>
      <c r="AY162" s="558">
        <f>IF(ROWS($AY$25:AY162)&gt;$BL$9,0,ROWS($AY$25:AY162))</f>
        <v>0</v>
      </c>
      <c r="AZ162" s="558"/>
      <c r="BA162" s="558"/>
      <c r="BB162" s="558"/>
      <c r="BC162" s="558"/>
      <c r="BD162" s="557">
        <f t="shared" si="62"/>
        <v>0</v>
      </c>
      <c r="BE162" s="558"/>
      <c r="BF162" s="558"/>
      <c r="BG162" s="558"/>
      <c r="BH162" s="558"/>
      <c r="BI162" s="558"/>
      <c r="BJ162" s="558"/>
      <c r="BK162" s="559">
        <f t="shared" si="47"/>
        <v>0</v>
      </c>
      <c r="BL162" s="558"/>
      <c r="BM162" s="558"/>
      <c r="BN162" s="558"/>
      <c r="BO162" s="558"/>
      <c r="BP162" s="558"/>
      <c r="BQ162" s="560">
        <f t="shared" si="48"/>
        <v>0</v>
      </c>
      <c r="BR162" s="556"/>
      <c r="BS162" s="556"/>
      <c r="BT162" s="556"/>
      <c r="BU162" s="556"/>
      <c r="BV162" s="556"/>
      <c r="BW162" s="560">
        <f t="shared" si="49"/>
        <v>0</v>
      </c>
      <c r="BX162" s="556"/>
      <c r="BY162" s="556"/>
      <c r="BZ162" s="556"/>
      <c r="CA162" s="556"/>
      <c r="CB162" s="556"/>
      <c r="CC162" s="555">
        <f t="shared" si="44"/>
        <v>0</v>
      </c>
      <c r="CD162" s="556"/>
      <c r="CE162" s="556"/>
      <c r="CF162" s="556"/>
      <c r="CG162" s="556"/>
      <c r="CH162" s="556"/>
      <c r="CI162" s="556"/>
      <c r="CK162" s="557">
        <f t="shared" si="63"/>
        <v>0</v>
      </c>
      <c r="CL162" s="558"/>
      <c r="CM162" s="558"/>
      <c r="CN162" s="558"/>
      <c r="CO162" s="558"/>
      <c r="CP162" s="558"/>
      <c r="CQ162" s="558"/>
      <c r="CR162" s="559">
        <f t="shared" si="50"/>
        <v>0</v>
      </c>
      <c r="CS162" s="558"/>
      <c r="CT162" s="558"/>
      <c r="CU162" s="558"/>
      <c r="CV162" s="558"/>
      <c r="CW162" s="558"/>
      <c r="CX162" s="560">
        <f t="shared" si="51"/>
        <v>0</v>
      </c>
      <c r="CY162" s="556"/>
      <c r="CZ162" s="556"/>
      <c r="DA162" s="556"/>
      <c r="DB162" s="556"/>
      <c r="DC162" s="556"/>
      <c r="DD162" s="560">
        <f t="shared" si="52"/>
        <v>0</v>
      </c>
      <c r="DE162" s="556"/>
      <c r="DF162" s="556"/>
      <c r="DG162" s="556"/>
      <c r="DH162" s="556"/>
      <c r="DI162" s="556"/>
      <c r="DJ162" s="555">
        <f t="shared" si="60"/>
        <v>0</v>
      </c>
      <c r="DK162" s="556"/>
      <c r="DL162" s="556"/>
      <c r="DM162" s="556"/>
      <c r="DN162" s="556"/>
      <c r="DO162" s="556"/>
      <c r="DP162" s="556"/>
      <c r="DT162" s="141" t="str">
        <f t="shared" si="53"/>
        <v>-</v>
      </c>
      <c r="DU162" s="558">
        <f>IF(ROWS($DU$25:DU162)&gt;$EH$9,0,ROWS($DU$25:DU162))</f>
        <v>0</v>
      </c>
      <c r="DV162" s="558"/>
      <c r="DW162" s="558"/>
      <c r="DX162" s="558"/>
      <c r="DY162" s="558"/>
      <c r="DZ162" s="557">
        <f t="shared" si="64"/>
        <v>0</v>
      </c>
      <c r="EA162" s="558"/>
      <c r="EB162" s="558"/>
      <c r="EC162" s="558"/>
      <c r="ED162" s="558"/>
      <c r="EE162" s="558"/>
      <c r="EF162" s="558"/>
      <c r="EG162" s="559">
        <f t="shared" si="54"/>
        <v>0</v>
      </c>
      <c r="EH162" s="558"/>
      <c r="EI162" s="558"/>
      <c r="EJ162" s="558"/>
      <c r="EK162" s="558"/>
      <c r="EL162" s="558"/>
      <c r="EM162" s="560">
        <f t="shared" si="55"/>
        <v>0</v>
      </c>
      <c r="EN162" s="556"/>
      <c r="EO162" s="556"/>
      <c r="EP162" s="556"/>
      <c r="EQ162" s="556"/>
      <c r="ER162" s="556"/>
      <c r="ES162" s="560">
        <f t="shared" si="56"/>
        <v>0</v>
      </c>
      <c r="ET162" s="556"/>
      <c r="EU162" s="556"/>
      <c r="EV162" s="556"/>
      <c r="EW162" s="556"/>
      <c r="EX162" s="556"/>
      <c r="EY162" s="555">
        <f t="shared" si="45"/>
        <v>0</v>
      </c>
      <c r="EZ162" s="556"/>
      <c r="FA162" s="556"/>
      <c r="FB162" s="556"/>
      <c r="FC162" s="556"/>
      <c r="FD162" s="556"/>
      <c r="FE162" s="556"/>
      <c r="FG162" s="557">
        <f t="shared" si="65"/>
        <v>0</v>
      </c>
      <c r="FH162" s="558"/>
      <c r="FI162" s="558"/>
      <c r="FJ162" s="558"/>
      <c r="FK162" s="558"/>
      <c r="FL162" s="558"/>
      <c r="FM162" s="558"/>
      <c r="FN162" s="559">
        <f t="shared" si="57"/>
        <v>0</v>
      </c>
      <c r="FO162" s="558"/>
      <c r="FP162" s="558"/>
      <c r="FQ162" s="558"/>
      <c r="FR162" s="558"/>
      <c r="FS162" s="558"/>
      <c r="FT162" s="560">
        <f t="shared" si="58"/>
        <v>0</v>
      </c>
      <c r="FU162" s="556"/>
      <c r="FV162" s="556"/>
      <c r="FW162" s="556"/>
      <c r="FX162" s="556"/>
      <c r="FY162" s="556"/>
      <c r="FZ162" s="560">
        <f t="shared" si="59"/>
        <v>0</v>
      </c>
      <c r="GA162" s="556"/>
      <c r="GB162" s="556"/>
      <c r="GC162" s="556"/>
      <c r="GD162" s="556"/>
      <c r="GE162" s="556"/>
      <c r="GF162" s="555">
        <f t="shared" si="61"/>
        <v>0</v>
      </c>
      <c r="GG162" s="556"/>
      <c r="GH162" s="556"/>
      <c r="GI162" s="556"/>
      <c r="GJ162" s="556"/>
      <c r="GK162" s="556"/>
      <c r="GL162" s="556"/>
      <c r="GV162" s="1"/>
      <c r="GW162" s="1"/>
      <c r="GX162" s="1"/>
      <c r="GY162" s="1"/>
      <c r="GZ162" s="1"/>
      <c r="HA162" s="1"/>
      <c r="HB162" s="1"/>
      <c r="HC162" s="1"/>
      <c r="HD162" s="1"/>
      <c r="HE162" s="1"/>
      <c r="HF162" s="1"/>
      <c r="HG162" s="1"/>
      <c r="HH162" s="1"/>
      <c r="HI162" s="1"/>
    </row>
    <row r="163" spans="50:217" ht="12.75">
      <c r="AX163" s="141" t="str">
        <f t="shared" si="46"/>
        <v>-</v>
      </c>
      <c r="AY163" s="558">
        <f>IF(ROWS($AY$25:AY163)&gt;$BL$9,0,ROWS($AY$25:AY163))</f>
        <v>0</v>
      </c>
      <c r="AZ163" s="558"/>
      <c r="BA163" s="558"/>
      <c r="BB163" s="558"/>
      <c r="BC163" s="558"/>
      <c r="BD163" s="557">
        <f t="shared" si="62"/>
        <v>0</v>
      </c>
      <c r="BE163" s="558"/>
      <c r="BF163" s="558"/>
      <c r="BG163" s="558"/>
      <c r="BH163" s="558"/>
      <c r="BI163" s="558"/>
      <c r="BJ163" s="558"/>
      <c r="BK163" s="559">
        <f t="shared" si="47"/>
        <v>0</v>
      </c>
      <c r="BL163" s="558"/>
      <c r="BM163" s="558"/>
      <c r="BN163" s="558"/>
      <c r="BO163" s="558"/>
      <c r="BP163" s="558"/>
      <c r="BQ163" s="560">
        <f t="shared" si="48"/>
        <v>0</v>
      </c>
      <c r="BR163" s="556"/>
      <c r="BS163" s="556"/>
      <c r="BT163" s="556"/>
      <c r="BU163" s="556"/>
      <c r="BV163" s="556"/>
      <c r="BW163" s="560">
        <f t="shared" si="49"/>
        <v>0</v>
      </c>
      <c r="BX163" s="556"/>
      <c r="BY163" s="556"/>
      <c r="BZ163" s="556"/>
      <c r="CA163" s="556"/>
      <c r="CB163" s="556"/>
      <c r="CC163" s="555">
        <f t="shared" si="44"/>
        <v>0</v>
      </c>
      <c r="CD163" s="556"/>
      <c r="CE163" s="556"/>
      <c r="CF163" s="556"/>
      <c r="CG163" s="556"/>
      <c r="CH163" s="556"/>
      <c r="CI163" s="556"/>
      <c r="CK163" s="557">
        <f t="shared" si="63"/>
        <v>0</v>
      </c>
      <c r="CL163" s="558"/>
      <c r="CM163" s="558"/>
      <c r="CN163" s="558"/>
      <c r="CO163" s="558"/>
      <c r="CP163" s="558"/>
      <c r="CQ163" s="558"/>
      <c r="CR163" s="559">
        <f t="shared" si="50"/>
        <v>0</v>
      </c>
      <c r="CS163" s="558"/>
      <c r="CT163" s="558"/>
      <c r="CU163" s="558"/>
      <c r="CV163" s="558"/>
      <c r="CW163" s="558"/>
      <c r="CX163" s="560">
        <f t="shared" si="51"/>
        <v>0</v>
      </c>
      <c r="CY163" s="556"/>
      <c r="CZ163" s="556"/>
      <c r="DA163" s="556"/>
      <c r="DB163" s="556"/>
      <c r="DC163" s="556"/>
      <c r="DD163" s="560">
        <f t="shared" si="52"/>
        <v>0</v>
      </c>
      <c r="DE163" s="556"/>
      <c r="DF163" s="556"/>
      <c r="DG163" s="556"/>
      <c r="DH163" s="556"/>
      <c r="DI163" s="556"/>
      <c r="DJ163" s="555">
        <f t="shared" si="60"/>
        <v>0</v>
      </c>
      <c r="DK163" s="556"/>
      <c r="DL163" s="556"/>
      <c r="DM163" s="556"/>
      <c r="DN163" s="556"/>
      <c r="DO163" s="556"/>
      <c r="DP163" s="556"/>
      <c r="DT163" s="141" t="str">
        <f t="shared" si="53"/>
        <v>-</v>
      </c>
      <c r="DU163" s="558">
        <f>IF(ROWS($DU$25:DU163)&gt;$EH$9,0,ROWS($DU$25:DU163))</f>
        <v>0</v>
      </c>
      <c r="DV163" s="558"/>
      <c r="DW163" s="558"/>
      <c r="DX163" s="558"/>
      <c r="DY163" s="558"/>
      <c r="DZ163" s="557">
        <f t="shared" si="64"/>
        <v>0</v>
      </c>
      <c r="EA163" s="558"/>
      <c r="EB163" s="558"/>
      <c r="EC163" s="558"/>
      <c r="ED163" s="558"/>
      <c r="EE163" s="558"/>
      <c r="EF163" s="558"/>
      <c r="EG163" s="559">
        <f t="shared" si="54"/>
        <v>0</v>
      </c>
      <c r="EH163" s="558"/>
      <c r="EI163" s="558"/>
      <c r="EJ163" s="558"/>
      <c r="EK163" s="558"/>
      <c r="EL163" s="558"/>
      <c r="EM163" s="560">
        <f t="shared" si="55"/>
        <v>0</v>
      </c>
      <c r="EN163" s="556"/>
      <c r="EO163" s="556"/>
      <c r="EP163" s="556"/>
      <c r="EQ163" s="556"/>
      <c r="ER163" s="556"/>
      <c r="ES163" s="560">
        <f t="shared" si="56"/>
        <v>0</v>
      </c>
      <c r="ET163" s="556"/>
      <c r="EU163" s="556"/>
      <c r="EV163" s="556"/>
      <c r="EW163" s="556"/>
      <c r="EX163" s="556"/>
      <c r="EY163" s="555">
        <f t="shared" si="45"/>
        <v>0</v>
      </c>
      <c r="EZ163" s="556"/>
      <c r="FA163" s="556"/>
      <c r="FB163" s="556"/>
      <c r="FC163" s="556"/>
      <c r="FD163" s="556"/>
      <c r="FE163" s="556"/>
      <c r="FG163" s="557">
        <f t="shared" si="65"/>
        <v>0</v>
      </c>
      <c r="FH163" s="558"/>
      <c r="FI163" s="558"/>
      <c r="FJ163" s="558"/>
      <c r="FK163" s="558"/>
      <c r="FL163" s="558"/>
      <c r="FM163" s="558"/>
      <c r="FN163" s="559">
        <f t="shared" si="57"/>
        <v>0</v>
      </c>
      <c r="FO163" s="558"/>
      <c r="FP163" s="558"/>
      <c r="FQ163" s="558"/>
      <c r="FR163" s="558"/>
      <c r="FS163" s="558"/>
      <c r="FT163" s="560">
        <f t="shared" si="58"/>
        <v>0</v>
      </c>
      <c r="FU163" s="556"/>
      <c r="FV163" s="556"/>
      <c r="FW163" s="556"/>
      <c r="FX163" s="556"/>
      <c r="FY163" s="556"/>
      <c r="FZ163" s="560">
        <f t="shared" si="59"/>
        <v>0</v>
      </c>
      <c r="GA163" s="556"/>
      <c r="GB163" s="556"/>
      <c r="GC163" s="556"/>
      <c r="GD163" s="556"/>
      <c r="GE163" s="556"/>
      <c r="GF163" s="555">
        <f t="shared" si="61"/>
        <v>0</v>
      </c>
      <c r="GG163" s="556"/>
      <c r="GH163" s="556"/>
      <c r="GI163" s="556"/>
      <c r="GJ163" s="556"/>
      <c r="GK163" s="556"/>
      <c r="GL163" s="556"/>
      <c r="GV163" s="1"/>
      <c r="GW163" s="1"/>
      <c r="GX163" s="1"/>
      <c r="GY163" s="1"/>
      <c r="GZ163" s="1"/>
      <c r="HA163" s="1"/>
      <c r="HB163" s="1"/>
      <c r="HC163" s="1"/>
      <c r="HD163" s="1"/>
      <c r="HE163" s="1"/>
      <c r="HF163" s="1"/>
      <c r="HG163" s="1"/>
      <c r="HH163" s="1"/>
      <c r="HI163" s="1"/>
    </row>
    <row r="164" spans="50:217" ht="12.75">
      <c r="AX164" s="141" t="str">
        <f t="shared" si="46"/>
        <v>-</v>
      </c>
      <c r="AY164" s="558">
        <f>IF(ROWS($AY$25:AY164)&gt;$BL$9,0,ROWS($AY$25:AY164))</f>
        <v>0</v>
      </c>
      <c r="AZ164" s="558"/>
      <c r="BA164" s="558"/>
      <c r="BB164" s="558"/>
      <c r="BC164" s="558"/>
      <c r="BD164" s="557">
        <f t="shared" si="62"/>
        <v>0</v>
      </c>
      <c r="BE164" s="558"/>
      <c r="BF164" s="558"/>
      <c r="BG164" s="558"/>
      <c r="BH164" s="558"/>
      <c r="BI164" s="558"/>
      <c r="BJ164" s="558"/>
      <c r="BK164" s="559">
        <f t="shared" si="47"/>
        <v>0</v>
      </c>
      <c r="BL164" s="558"/>
      <c r="BM164" s="558"/>
      <c r="BN164" s="558"/>
      <c r="BO164" s="558"/>
      <c r="BP164" s="558"/>
      <c r="BQ164" s="560">
        <f t="shared" si="48"/>
        <v>0</v>
      </c>
      <c r="BR164" s="556"/>
      <c r="BS164" s="556"/>
      <c r="BT164" s="556"/>
      <c r="BU164" s="556"/>
      <c r="BV164" s="556"/>
      <c r="BW164" s="560">
        <f t="shared" si="49"/>
        <v>0</v>
      </c>
      <c r="BX164" s="556"/>
      <c r="BY164" s="556"/>
      <c r="BZ164" s="556"/>
      <c r="CA164" s="556"/>
      <c r="CB164" s="556"/>
      <c r="CC164" s="555">
        <f t="shared" si="44"/>
        <v>0</v>
      </c>
      <c r="CD164" s="556"/>
      <c r="CE164" s="556"/>
      <c r="CF164" s="556"/>
      <c r="CG164" s="556"/>
      <c r="CH164" s="556"/>
      <c r="CI164" s="556"/>
      <c r="CK164" s="557">
        <f t="shared" si="63"/>
        <v>0</v>
      </c>
      <c r="CL164" s="558"/>
      <c r="CM164" s="558"/>
      <c r="CN164" s="558"/>
      <c r="CO164" s="558"/>
      <c r="CP164" s="558"/>
      <c r="CQ164" s="558"/>
      <c r="CR164" s="559">
        <f t="shared" si="50"/>
        <v>0</v>
      </c>
      <c r="CS164" s="558"/>
      <c r="CT164" s="558"/>
      <c r="CU164" s="558"/>
      <c r="CV164" s="558"/>
      <c r="CW164" s="558"/>
      <c r="CX164" s="560">
        <f t="shared" si="51"/>
        <v>0</v>
      </c>
      <c r="CY164" s="556"/>
      <c r="CZ164" s="556"/>
      <c r="DA164" s="556"/>
      <c r="DB164" s="556"/>
      <c r="DC164" s="556"/>
      <c r="DD164" s="560">
        <f t="shared" si="52"/>
        <v>0</v>
      </c>
      <c r="DE164" s="556"/>
      <c r="DF164" s="556"/>
      <c r="DG164" s="556"/>
      <c r="DH164" s="556"/>
      <c r="DI164" s="556"/>
      <c r="DJ164" s="555">
        <f t="shared" si="60"/>
        <v>0</v>
      </c>
      <c r="DK164" s="556"/>
      <c r="DL164" s="556"/>
      <c r="DM164" s="556"/>
      <c r="DN164" s="556"/>
      <c r="DO164" s="556"/>
      <c r="DP164" s="556"/>
      <c r="DT164" s="141" t="str">
        <f t="shared" si="53"/>
        <v>-</v>
      </c>
      <c r="DU164" s="558">
        <f>IF(ROWS($DU$25:DU164)&gt;$EH$9,0,ROWS($DU$25:DU164))</f>
        <v>0</v>
      </c>
      <c r="DV164" s="558"/>
      <c r="DW164" s="558"/>
      <c r="DX164" s="558"/>
      <c r="DY164" s="558"/>
      <c r="DZ164" s="557">
        <f t="shared" si="64"/>
        <v>0</v>
      </c>
      <c r="EA164" s="558"/>
      <c r="EB164" s="558"/>
      <c r="EC164" s="558"/>
      <c r="ED164" s="558"/>
      <c r="EE164" s="558"/>
      <c r="EF164" s="558"/>
      <c r="EG164" s="559">
        <f t="shared" si="54"/>
        <v>0</v>
      </c>
      <c r="EH164" s="558"/>
      <c r="EI164" s="558"/>
      <c r="EJ164" s="558"/>
      <c r="EK164" s="558"/>
      <c r="EL164" s="558"/>
      <c r="EM164" s="560">
        <f t="shared" si="55"/>
        <v>0</v>
      </c>
      <c r="EN164" s="556"/>
      <c r="EO164" s="556"/>
      <c r="EP164" s="556"/>
      <c r="EQ164" s="556"/>
      <c r="ER164" s="556"/>
      <c r="ES164" s="560">
        <f t="shared" si="56"/>
        <v>0</v>
      </c>
      <c r="ET164" s="556"/>
      <c r="EU164" s="556"/>
      <c r="EV164" s="556"/>
      <c r="EW164" s="556"/>
      <c r="EX164" s="556"/>
      <c r="EY164" s="555">
        <f t="shared" si="45"/>
        <v>0</v>
      </c>
      <c r="EZ164" s="556"/>
      <c r="FA164" s="556"/>
      <c r="FB164" s="556"/>
      <c r="FC164" s="556"/>
      <c r="FD164" s="556"/>
      <c r="FE164" s="556"/>
      <c r="FG164" s="557">
        <f t="shared" si="65"/>
        <v>0</v>
      </c>
      <c r="FH164" s="558"/>
      <c r="FI164" s="558"/>
      <c r="FJ164" s="558"/>
      <c r="FK164" s="558"/>
      <c r="FL164" s="558"/>
      <c r="FM164" s="558"/>
      <c r="FN164" s="559">
        <f t="shared" si="57"/>
        <v>0</v>
      </c>
      <c r="FO164" s="558"/>
      <c r="FP164" s="558"/>
      <c r="FQ164" s="558"/>
      <c r="FR164" s="558"/>
      <c r="FS164" s="558"/>
      <c r="FT164" s="560">
        <f t="shared" si="58"/>
        <v>0</v>
      </c>
      <c r="FU164" s="556"/>
      <c r="FV164" s="556"/>
      <c r="FW164" s="556"/>
      <c r="FX164" s="556"/>
      <c r="FY164" s="556"/>
      <c r="FZ164" s="560">
        <f t="shared" si="59"/>
        <v>0</v>
      </c>
      <c r="GA164" s="556"/>
      <c r="GB164" s="556"/>
      <c r="GC164" s="556"/>
      <c r="GD164" s="556"/>
      <c r="GE164" s="556"/>
      <c r="GF164" s="555">
        <f t="shared" si="61"/>
        <v>0</v>
      </c>
      <c r="GG164" s="556"/>
      <c r="GH164" s="556"/>
      <c r="GI164" s="556"/>
      <c r="GJ164" s="556"/>
      <c r="GK164" s="556"/>
      <c r="GL164" s="556"/>
      <c r="GV164" s="1"/>
      <c r="GW164" s="1"/>
      <c r="GX164" s="1"/>
      <c r="GY164" s="1"/>
      <c r="GZ164" s="1"/>
      <c r="HA164" s="1"/>
      <c r="HB164" s="1"/>
      <c r="HC164" s="1"/>
      <c r="HD164" s="1"/>
      <c r="HE164" s="1"/>
      <c r="HF164" s="1"/>
      <c r="HG164" s="1"/>
      <c r="HH164" s="1"/>
      <c r="HI164" s="1"/>
    </row>
    <row r="165" spans="50:217" ht="12.75">
      <c r="AX165" s="141" t="str">
        <f t="shared" si="46"/>
        <v>-</v>
      </c>
      <c r="AY165" s="558">
        <f>IF(ROWS($AY$25:AY165)&gt;$BL$9,0,ROWS($AY$25:AY165))</f>
        <v>0</v>
      </c>
      <c r="AZ165" s="558"/>
      <c r="BA165" s="558"/>
      <c r="BB165" s="558"/>
      <c r="BC165" s="558"/>
      <c r="BD165" s="557">
        <f t="shared" si="62"/>
        <v>0</v>
      </c>
      <c r="BE165" s="558"/>
      <c r="BF165" s="558"/>
      <c r="BG165" s="558"/>
      <c r="BH165" s="558"/>
      <c r="BI165" s="558"/>
      <c r="BJ165" s="558"/>
      <c r="BK165" s="559">
        <f t="shared" si="47"/>
        <v>0</v>
      </c>
      <c r="BL165" s="558"/>
      <c r="BM165" s="558"/>
      <c r="BN165" s="558"/>
      <c r="BO165" s="558"/>
      <c r="BP165" s="558"/>
      <c r="BQ165" s="560">
        <f t="shared" si="48"/>
        <v>0</v>
      </c>
      <c r="BR165" s="556"/>
      <c r="BS165" s="556"/>
      <c r="BT165" s="556"/>
      <c r="BU165" s="556"/>
      <c r="BV165" s="556"/>
      <c r="BW165" s="560">
        <f t="shared" si="49"/>
        <v>0</v>
      </c>
      <c r="BX165" s="556"/>
      <c r="BY165" s="556"/>
      <c r="BZ165" s="556"/>
      <c r="CA165" s="556"/>
      <c r="CB165" s="556"/>
      <c r="CC165" s="555">
        <f t="shared" si="44"/>
        <v>0</v>
      </c>
      <c r="CD165" s="556"/>
      <c r="CE165" s="556"/>
      <c r="CF165" s="556"/>
      <c r="CG165" s="556"/>
      <c r="CH165" s="556"/>
      <c r="CI165" s="556"/>
      <c r="CK165" s="557">
        <f t="shared" si="63"/>
        <v>0</v>
      </c>
      <c r="CL165" s="558"/>
      <c r="CM165" s="558"/>
      <c r="CN165" s="558"/>
      <c r="CO165" s="558"/>
      <c r="CP165" s="558"/>
      <c r="CQ165" s="558"/>
      <c r="CR165" s="559">
        <f t="shared" si="50"/>
        <v>0</v>
      </c>
      <c r="CS165" s="558"/>
      <c r="CT165" s="558"/>
      <c r="CU165" s="558"/>
      <c r="CV165" s="558"/>
      <c r="CW165" s="558"/>
      <c r="CX165" s="560">
        <f t="shared" si="51"/>
        <v>0</v>
      </c>
      <c r="CY165" s="556"/>
      <c r="CZ165" s="556"/>
      <c r="DA165" s="556"/>
      <c r="DB165" s="556"/>
      <c r="DC165" s="556"/>
      <c r="DD165" s="560">
        <f t="shared" si="52"/>
        <v>0</v>
      </c>
      <c r="DE165" s="556"/>
      <c r="DF165" s="556"/>
      <c r="DG165" s="556"/>
      <c r="DH165" s="556"/>
      <c r="DI165" s="556"/>
      <c r="DJ165" s="555">
        <f t="shared" si="60"/>
        <v>0</v>
      </c>
      <c r="DK165" s="556"/>
      <c r="DL165" s="556"/>
      <c r="DM165" s="556"/>
      <c r="DN165" s="556"/>
      <c r="DO165" s="556"/>
      <c r="DP165" s="556"/>
      <c r="DT165" s="141" t="str">
        <f t="shared" si="53"/>
        <v>-</v>
      </c>
      <c r="DU165" s="558">
        <f>IF(ROWS($DU$25:DU165)&gt;$EH$9,0,ROWS($DU$25:DU165))</f>
        <v>0</v>
      </c>
      <c r="DV165" s="558"/>
      <c r="DW165" s="558"/>
      <c r="DX165" s="558"/>
      <c r="DY165" s="558"/>
      <c r="DZ165" s="557">
        <f t="shared" si="64"/>
        <v>0</v>
      </c>
      <c r="EA165" s="558"/>
      <c r="EB165" s="558"/>
      <c r="EC165" s="558"/>
      <c r="ED165" s="558"/>
      <c r="EE165" s="558"/>
      <c r="EF165" s="558"/>
      <c r="EG165" s="559">
        <f t="shared" si="54"/>
        <v>0</v>
      </c>
      <c r="EH165" s="558"/>
      <c r="EI165" s="558"/>
      <c r="EJ165" s="558"/>
      <c r="EK165" s="558"/>
      <c r="EL165" s="558"/>
      <c r="EM165" s="560">
        <f t="shared" si="55"/>
        <v>0</v>
      </c>
      <c r="EN165" s="556"/>
      <c r="EO165" s="556"/>
      <c r="EP165" s="556"/>
      <c r="EQ165" s="556"/>
      <c r="ER165" s="556"/>
      <c r="ES165" s="560">
        <f t="shared" si="56"/>
        <v>0</v>
      </c>
      <c r="ET165" s="556"/>
      <c r="EU165" s="556"/>
      <c r="EV165" s="556"/>
      <c r="EW165" s="556"/>
      <c r="EX165" s="556"/>
      <c r="EY165" s="555">
        <f t="shared" si="45"/>
        <v>0</v>
      </c>
      <c r="EZ165" s="556"/>
      <c r="FA165" s="556"/>
      <c r="FB165" s="556"/>
      <c r="FC165" s="556"/>
      <c r="FD165" s="556"/>
      <c r="FE165" s="556"/>
      <c r="FG165" s="557">
        <f t="shared" si="65"/>
        <v>0</v>
      </c>
      <c r="FH165" s="558"/>
      <c r="FI165" s="558"/>
      <c r="FJ165" s="558"/>
      <c r="FK165" s="558"/>
      <c r="FL165" s="558"/>
      <c r="FM165" s="558"/>
      <c r="FN165" s="559">
        <f t="shared" si="57"/>
        <v>0</v>
      </c>
      <c r="FO165" s="558"/>
      <c r="FP165" s="558"/>
      <c r="FQ165" s="558"/>
      <c r="FR165" s="558"/>
      <c r="FS165" s="558"/>
      <c r="FT165" s="560">
        <f t="shared" si="58"/>
        <v>0</v>
      </c>
      <c r="FU165" s="556"/>
      <c r="FV165" s="556"/>
      <c r="FW165" s="556"/>
      <c r="FX165" s="556"/>
      <c r="FY165" s="556"/>
      <c r="FZ165" s="560">
        <f t="shared" si="59"/>
        <v>0</v>
      </c>
      <c r="GA165" s="556"/>
      <c r="GB165" s="556"/>
      <c r="GC165" s="556"/>
      <c r="GD165" s="556"/>
      <c r="GE165" s="556"/>
      <c r="GF165" s="555">
        <f t="shared" si="61"/>
        <v>0</v>
      </c>
      <c r="GG165" s="556"/>
      <c r="GH165" s="556"/>
      <c r="GI165" s="556"/>
      <c r="GJ165" s="556"/>
      <c r="GK165" s="556"/>
      <c r="GL165" s="556"/>
      <c r="GV165" s="1"/>
      <c r="GW165" s="1"/>
      <c r="GX165" s="1"/>
      <c r="GY165" s="1"/>
      <c r="GZ165" s="1"/>
      <c r="HA165" s="1"/>
      <c r="HB165" s="1"/>
      <c r="HC165" s="1"/>
      <c r="HD165" s="1"/>
      <c r="HE165" s="1"/>
      <c r="HF165" s="1"/>
      <c r="HG165" s="1"/>
      <c r="HH165" s="1"/>
      <c r="HI165" s="1"/>
    </row>
    <row r="166" spans="50:217" ht="12.75">
      <c r="AX166" s="141" t="str">
        <f t="shared" si="46"/>
        <v>-</v>
      </c>
      <c r="AY166" s="558">
        <f>IF(ROWS($AY$25:AY166)&gt;$BL$9,0,ROWS($AY$25:AY166))</f>
        <v>0</v>
      </c>
      <c r="AZ166" s="558"/>
      <c r="BA166" s="558"/>
      <c r="BB166" s="558"/>
      <c r="BC166" s="558"/>
      <c r="BD166" s="557">
        <f t="shared" si="62"/>
        <v>0</v>
      </c>
      <c r="BE166" s="558"/>
      <c r="BF166" s="558"/>
      <c r="BG166" s="558"/>
      <c r="BH166" s="558"/>
      <c r="BI166" s="558"/>
      <c r="BJ166" s="558"/>
      <c r="BK166" s="559">
        <f t="shared" si="47"/>
        <v>0</v>
      </c>
      <c r="BL166" s="558"/>
      <c r="BM166" s="558"/>
      <c r="BN166" s="558"/>
      <c r="BO166" s="558"/>
      <c r="BP166" s="558"/>
      <c r="BQ166" s="560">
        <f t="shared" si="48"/>
        <v>0</v>
      </c>
      <c r="BR166" s="556"/>
      <c r="BS166" s="556"/>
      <c r="BT166" s="556"/>
      <c r="BU166" s="556"/>
      <c r="BV166" s="556"/>
      <c r="BW166" s="560">
        <f t="shared" si="49"/>
        <v>0</v>
      </c>
      <c r="BX166" s="556"/>
      <c r="BY166" s="556"/>
      <c r="BZ166" s="556"/>
      <c r="CA166" s="556"/>
      <c r="CB166" s="556"/>
      <c r="CC166" s="555">
        <f t="shared" si="44"/>
        <v>0</v>
      </c>
      <c r="CD166" s="556"/>
      <c r="CE166" s="556"/>
      <c r="CF166" s="556"/>
      <c r="CG166" s="556"/>
      <c r="CH166" s="556"/>
      <c r="CI166" s="556"/>
      <c r="CK166" s="557">
        <f t="shared" si="63"/>
        <v>0</v>
      </c>
      <c r="CL166" s="558"/>
      <c r="CM166" s="558"/>
      <c r="CN166" s="558"/>
      <c r="CO166" s="558"/>
      <c r="CP166" s="558"/>
      <c r="CQ166" s="558"/>
      <c r="CR166" s="559">
        <f t="shared" si="50"/>
        <v>0</v>
      </c>
      <c r="CS166" s="558"/>
      <c r="CT166" s="558"/>
      <c r="CU166" s="558"/>
      <c r="CV166" s="558"/>
      <c r="CW166" s="558"/>
      <c r="CX166" s="560">
        <f t="shared" si="51"/>
        <v>0</v>
      </c>
      <c r="CY166" s="556"/>
      <c r="CZ166" s="556"/>
      <c r="DA166" s="556"/>
      <c r="DB166" s="556"/>
      <c r="DC166" s="556"/>
      <c r="DD166" s="560">
        <f t="shared" si="52"/>
        <v>0</v>
      </c>
      <c r="DE166" s="556"/>
      <c r="DF166" s="556"/>
      <c r="DG166" s="556"/>
      <c r="DH166" s="556"/>
      <c r="DI166" s="556"/>
      <c r="DJ166" s="555">
        <f t="shared" si="60"/>
        <v>0</v>
      </c>
      <c r="DK166" s="556"/>
      <c r="DL166" s="556"/>
      <c r="DM166" s="556"/>
      <c r="DN166" s="556"/>
      <c r="DO166" s="556"/>
      <c r="DP166" s="556"/>
      <c r="DT166" s="141" t="str">
        <f t="shared" si="53"/>
        <v>-</v>
      </c>
      <c r="DU166" s="558">
        <f>IF(ROWS($DU$25:DU166)&gt;$EH$9,0,ROWS($DU$25:DU166))</f>
        <v>0</v>
      </c>
      <c r="DV166" s="558"/>
      <c r="DW166" s="558"/>
      <c r="DX166" s="558"/>
      <c r="DY166" s="558"/>
      <c r="DZ166" s="557">
        <f t="shared" si="64"/>
        <v>0</v>
      </c>
      <c r="EA166" s="558"/>
      <c r="EB166" s="558"/>
      <c r="EC166" s="558"/>
      <c r="ED166" s="558"/>
      <c r="EE166" s="558"/>
      <c r="EF166" s="558"/>
      <c r="EG166" s="559">
        <f t="shared" si="54"/>
        <v>0</v>
      </c>
      <c r="EH166" s="558"/>
      <c r="EI166" s="558"/>
      <c r="EJ166" s="558"/>
      <c r="EK166" s="558"/>
      <c r="EL166" s="558"/>
      <c r="EM166" s="560">
        <f t="shared" si="55"/>
        <v>0</v>
      </c>
      <c r="EN166" s="556"/>
      <c r="EO166" s="556"/>
      <c r="EP166" s="556"/>
      <c r="EQ166" s="556"/>
      <c r="ER166" s="556"/>
      <c r="ES166" s="560">
        <f t="shared" si="56"/>
        <v>0</v>
      </c>
      <c r="ET166" s="556"/>
      <c r="EU166" s="556"/>
      <c r="EV166" s="556"/>
      <c r="EW166" s="556"/>
      <c r="EX166" s="556"/>
      <c r="EY166" s="555">
        <f t="shared" si="45"/>
        <v>0</v>
      </c>
      <c r="EZ166" s="556"/>
      <c r="FA166" s="556"/>
      <c r="FB166" s="556"/>
      <c r="FC166" s="556"/>
      <c r="FD166" s="556"/>
      <c r="FE166" s="556"/>
      <c r="FG166" s="557">
        <f t="shared" si="65"/>
        <v>0</v>
      </c>
      <c r="FH166" s="558"/>
      <c r="FI166" s="558"/>
      <c r="FJ166" s="558"/>
      <c r="FK166" s="558"/>
      <c r="FL166" s="558"/>
      <c r="FM166" s="558"/>
      <c r="FN166" s="559">
        <f t="shared" si="57"/>
        <v>0</v>
      </c>
      <c r="FO166" s="558"/>
      <c r="FP166" s="558"/>
      <c r="FQ166" s="558"/>
      <c r="FR166" s="558"/>
      <c r="FS166" s="558"/>
      <c r="FT166" s="560">
        <f t="shared" si="58"/>
        <v>0</v>
      </c>
      <c r="FU166" s="556"/>
      <c r="FV166" s="556"/>
      <c r="FW166" s="556"/>
      <c r="FX166" s="556"/>
      <c r="FY166" s="556"/>
      <c r="FZ166" s="560">
        <f t="shared" si="59"/>
        <v>0</v>
      </c>
      <c r="GA166" s="556"/>
      <c r="GB166" s="556"/>
      <c r="GC166" s="556"/>
      <c r="GD166" s="556"/>
      <c r="GE166" s="556"/>
      <c r="GF166" s="555">
        <f t="shared" si="61"/>
        <v>0</v>
      </c>
      <c r="GG166" s="556"/>
      <c r="GH166" s="556"/>
      <c r="GI166" s="556"/>
      <c r="GJ166" s="556"/>
      <c r="GK166" s="556"/>
      <c r="GL166" s="556"/>
      <c r="GV166" s="1"/>
      <c r="GW166" s="1"/>
      <c r="GX166" s="1"/>
      <c r="GY166" s="1"/>
      <c r="GZ166" s="1"/>
      <c r="HA166" s="1"/>
      <c r="HB166" s="1"/>
      <c r="HC166" s="1"/>
      <c r="HD166" s="1"/>
      <c r="HE166" s="1"/>
      <c r="HF166" s="1"/>
      <c r="HG166" s="1"/>
      <c r="HH166" s="1"/>
      <c r="HI166" s="1"/>
    </row>
    <row r="167" spans="50:217" ht="12.75">
      <c r="AX167" s="141" t="str">
        <f t="shared" si="46"/>
        <v>-</v>
      </c>
      <c r="AY167" s="558">
        <f>IF(ROWS($AY$25:AY167)&gt;$BL$9,0,ROWS($AY$25:AY167))</f>
        <v>0</v>
      </c>
      <c r="AZ167" s="558"/>
      <c r="BA167" s="558"/>
      <c r="BB167" s="558"/>
      <c r="BC167" s="558"/>
      <c r="BD167" s="557">
        <f t="shared" si="62"/>
        <v>0</v>
      </c>
      <c r="BE167" s="558"/>
      <c r="BF167" s="558"/>
      <c r="BG167" s="558"/>
      <c r="BH167" s="558"/>
      <c r="BI167" s="558"/>
      <c r="BJ167" s="558"/>
      <c r="BK167" s="559">
        <f t="shared" si="47"/>
        <v>0</v>
      </c>
      <c r="BL167" s="558"/>
      <c r="BM167" s="558"/>
      <c r="BN167" s="558"/>
      <c r="BO167" s="558"/>
      <c r="BP167" s="558"/>
      <c r="BQ167" s="560">
        <f t="shared" si="48"/>
        <v>0</v>
      </c>
      <c r="BR167" s="556"/>
      <c r="BS167" s="556"/>
      <c r="BT167" s="556"/>
      <c r="BU167" s="556"/>
      <c r="BV167" s="556"/>
      <c r="BW167" s="560">
        <f t="shared" si="49"/>
        <v>0</v>
      </c>
      <c r="BX167" s="556"/>
      <c r="BY167" s="556"/>
      <c r="BZ167" s="556"/>
      <c r="CA167" s="556"/>
      <c r="CB167" s="556"/>
      <c r="CC167" s="555">
        <f t="shared" si="44"/>
        <v>0</v>
      </c>
      <c r="CD167" s="556"/>
      <c r="CE167" s="556"/>
      <c r="CF167" s="556"/>
      <c r="CG167" s="556"/>
      <c r="CH167" s="556"/>
      <c r="CI167" s="556"/>
      <c r="CK167" s="557">
        <f t="shared" si="63"/>
        <v>0</v>
      </c>
      <c r="CL167" s="558"/>
      <c r="CM167" s="558"/>
      <c r="CN167" s="558"/>
      <c r="CO167" s="558"/>
      <c r="CP167" s="558"/>
      <c r="CQ167" s="558"/>
      <c r="CR167" s="559">
        <f t="shared" si="50"/>
        <v>0</v>
      </c>
      <c r="CS167" s="558"/>
      <c r="CT167" s="558"/>
      <c r="CU167" s="558"/>
      <c r="CV167" s="558"/>
      <c r="CW167" s="558"/>
      <c r="CX167" s="560">
        <f t="shared" si="51"/>
        <v>0</v>
      </c>
      <c r="CY167" s="556"/>
      <c r="CZ167" s="556"/>
      <c r="DA167" s="556"/>
      <c r="DB167" s="556"/>
      <c r="DC167" s="556"/>
      <c r="DD167" s="560">
        <f t="shared" si="52"/>
        <v>0</v>
      </c>
      <c r="DE167" s="556"/>
      <c r="DF167" s="556"/>
      <c r="DG167" s="556"/>
      <c r="DH167" s="556"/>
      <c r="DI167" s="556"/>
      <c r="DJ167" s="555">
        <f t="shared" si="60"/>
        <v>0</v>
      </c>
      <c r="DK167" s="556"/>
      <c r="DL167" s="556"/>
      <c r="DM167" s="556"/>
      <c r="DN167" s="556"/>
      <c r="DO167" s="556"/>
      <c r="DP167" s="556"/>
      <c r="DT167" s="141" t="str">
        <f t="shared" si="53"/>
        <v>-</v>
      </c>
      <c r="DU167" s="558">
        <f>IF(ROWS($DU$25:DU167)&gt;$EH$9,0,ROWS($DU$25:DU167))</f>
        <v>0</v>
      </c>
      <c r="DV167" s="558"/>
      <c r="DW167" s="558"/>
      <c r="DX167" s="558"/>
      <c r="DY167" s="558"/>
      <c r="DZ167" s="557">
        <f t="shared" si="64"/>
        <v>0</v>
      </c>
      <c r="EA167" s="558"/>
      <c r="EB167" s="558"/>
      <c r="EC167" s="558"/>
      <c r="ED167" s="558"/>
      <c r="EE167" s="558"/>
      <c r="EF167" s="558"/>
      <c r="EG167" s="559">
        <f t="shared" si="54"/>
        <v>0</v>
      </c>
      <c r="EH167" s="558"/>
      <c r="EI167" s="558"/>
      <c r="EJ167" s="558"/>
      <c r="EK167" s="558"/>
      <c r="EL167" s="558"/>
      <c r="EM167" s="560">
        <f t="shared" si="55"/>
        <v>0</v>
      </c>
      <c r="EN167" s="556"/>
      <c r="EO167" s="556"/>
      <c r="EP167" s="556"/>
      <c r="EQ167" s="556"/>
      <c r="ER167" s="556"/>
      <c r="ES167" s="560">
        <f t="shared" si="56"/>
        <v>0</v>
      </c>
      <c r="ET167" s="556"/>
      <c r="EU167" s="556"/>
      <c r="EV167" s="556"/>
      <c r="EW167" s="556"/>
      <c r="EX167" s="556"/>
      <c r="EY167" s="555">
        <f t="shared" si="45"/>
        <v>0</v>
      </c>
      <c r="EZ167" s="556"/>
      <c r="FA167" s="556"/>
      <c r="FB167" s="556"/>
      <c r="FC167" s="556"/>
      <c r="FD167" s="556"/>
      <c r="FE167" s="556"/>
      <c r="FG167" s="557">
        <f t="shared" si="65"/>
        <v>0</v>
      </c>
      <c r="FH167" s="558"/>
      <c r="FI167" s="558"/>
      <c r="FJ167" s="558"/>
      <c r="FK167" s="558"/>
      <c r="FL167" s="558"/>
      <c r="FM167" s="558"/>
      <c r="FN167" s="559">
        <f t="shared" si="57"/>
        <v>0</v>
      </c>
      <c r="FO167" s="558"/>
      <c r="FP167" s="558"/>
      <c r="FQ167" s="558"/>
      <c r="FR167" s="558"/>
      <c r="FS167" s="558"/>
      <c r="FT167" s="560">
        <f t="shared" si="58"/>
        <v>0</v>
      </c>
      <c r="FU167" s="556"/>
      <c r="FV167" s="556"/>
      <c r="FW167" s="556"/>
      <c r="FX167" s="556"/>
      <c r="FY167" s="556"/>
      <c r="FZ167" s="560">
        <f t="shared" si="59"/>
        <v>0</v>
      </c>
      <c r="GA167" s="556"/>
      <c r="GB167" s="556"/>
      <c r="GC167" s="556"/>
      <c r="GD167" s="556"/>
      <c r="GE167" s="556"/>
      <c r="GF167" s="555">
        <f t="shared" si="61"/>
        <v>0</v>
      </c>
      <c r="GG167" s="556"/>
      <c r="GH167" s="556"/>
      <c r="GI167" s="556"/>
      <c r="GJ167" s="556"/>
      <c r="GK167" s="556"/>
      <c r="GL167" s="556"/>
      <c r="GV167" s="1"/>
      <c r="GW167" s="1"/>
      <c r="GX167" s="1"/>
      <c r="GY167" s="1"/>
      <c r="GZ167" s="1"/>
      <c r="HA167" s="1"/>
      <c r="HB167" s="1"/>
      <c r="HC167" s="1"/>
      <c r="HD167" s="1"/>
      <c r="HE167" s="1"/>
      <c r="HF167" s="1"/>
      <c r="HG167" s="1"/>
      <c r="HH167" s="1"/>
      <c r="HI167" s="1"/>
    </row>
    <row r="168" spans="50:217" ht="12.75">
      <c r="AX168" s="141" t="str">
        <f t="shared" si="46"/>
        <v>-</v>
      </c>
      <c r="AY168" s="558">
        <f>IF(ROWS($AY$25:AY168)&gt;$BL$9,0,ROWS($AY$25:AY168))</f>
        <v>0</v>
      </c>
      <c r="AZ168" s="558"/>
      <c r="BA168" s="558"/>
      <c r="BB168" s="558"/>
      <c r="BC168" s="558"/>
      <c r="BD168" s="557">
        <f t="shared" si="62"/>
        <v>0</v>
      </c>
      <c r="BE168" s="558"/>
      <c r="BF168" s="558"/>
      <c r="BG168" s="558"/>
      <c r="BH168" s="558"/>
      <c r="BI168" s="558"/>
      <c r="BJ168" s="558"/>
      <c r="BK168" s="559">
        <f t="shared" si="47"/>
        <v>0</v>
      </c>
      <c r="BL168" s="558"/>
      <c r="BM168" s="558"/>
      <c r="BN168" s="558"/>
      <c r="BO168" s="558"/>
      <c r="BP168" s="558"/>
      <c r="BQ168" s="560">
        <f t="shared" si="48"/>
        <v>0</v>
      </c>
      <c r="BR168" s="556"/>
      <c r="BS168" s="556"/>
      <c r="BT168" s="556"/>
      <c r="BU168" s="556"/>
      <c r="BV168" s="556"/>
      <c r="BW168" s="560">
        <f t="shared" si="49"/>
        <v>0</v>
      </c>
      <c r="BX168" s="556"/>
      <c r="BY168" s="556"/>
      <c r="BZ168" s="556"/>
      <c r="CA168" s="556"/>
      <c r="CB168" s="556"/>
      <c r="CC168" s="555">
        <f t="shared" si="44"/>
        <v>0</v>
      </c>
      <c r="CD168" s="556"/>
      <c r="CE168" s="556"/>
      <c r="CF168" s="556"/>
      <c r="CG168" s="556"/>
      <c r="CH168" s="556"/>
      <c r="CI168" s="556"/>
      <c r="CK168" s="557">
        <f t="shared" si="63"/>
        <v>0</v>
      </c>
      <c r="CL168" s="558"/>
      <c r="CM168" s="558"/>
      <c r="CN168" s="558"/>
      <c r="CO168" s="558"/>
      <c r="CP168" s="558"/>
      <c r="CQ168" s="558"/>
      <c r="CR168" s="559">
        <f t="shared" si="50"/>
        <v>0</v>
      </c>
      <c r="CS168" s="558"/>
      <c r="CT168" s="558"/>
      <c r="CU168" s="558"/>
      <c r="CV168" s="558"/>
      <c r="CW168" s="558"/>
      <c r="CX168" s="560">
        <f t="shared" si="51"/>
        <v>0</v>
      </c>
      <c r="CY168" s="556"/>
      <c r="CZ168" s="556"/>
      <c r="DA168" s="556"/>
      <c r="DB168" s="556"/>
      <c r="DC168" s="556"/>
      <c r="DD168" s="560">
        <f t="shared" si="52"/>
        <v>0</v>
      </c>
      <c r="DE168" s="556"/>
      <c r="DF168" s="556"/>
      <c r="DG168" s="556"/>
      <c r="DH168" s="556"/>
      <c r="DI168" s="556"/>
      <c r="DJ168" s="555">
        <f t="shared" si="60"/>
        <v>0</v>
      </c>
      <c r="DK168" s="556"/>
      <c r="DL168" s="556"/>
      <c r="DM168" s="556"/>
      <c r="DN168" s="556"/>
      <c r="DO168" s="556"/>
      <c r="DP168" s="556"/>
      <c r="DT168" s="141" t="str">
        <f t="shared" si="53"/>
        <v>-</v>
      </c>
      <c r="DU168" s="558">
        <f>IF(ROWS($DU$25:DU168)&gt;$EH$9,0,ROWS($DU$25:DU168))</f>
        <v>0</v>
      </c>
      <c r="DV168" s="558"/>
      <c r="DW168" s="558"/>
      <c r="DX168" s="558"/>
      <c r="DY168" s="558"/>
      <c r="DZ168" s="557">
        <f t="shared" si="64"/>
        <v>0</v>
      </c>
      <c r="EA168" s="558"/>
      <c r="EB168" s="558"/>
      <c r="EC168" s="558"/>
      <c r="ED168" s="558"/>
      <c r="EE168" s="558"/>
      <c r="EF168" s="558"/>
      <c r="EG168" s="559">
        <f t="shared" si="54"/>
        <v>0</v>
      </c>
      <c r="EH168" s="558"/>
      <c r="EI168" s="558"/>
      <c r="EJ168" s="558"/>
      <c r="EK168" s="558"/>
      <c r="EL168" s="558"/>
      <c r="EM168" s="560">
        <f t="shared" si="55"/>
        <v>0</v>
      </c>
      <c r="EN168" s="556"/>
      <c r="EO168" s="556"/>
      <c r="EP168" s="556"/>
      <c r="EQ168" s="556"/>
      <c r="ER168" s="556"/>
      <c r="ES168" s="560">
        <f t="shared" si="56"/>
        <v>0</v>
      </c>
      <c r="ET168" s="556"/>
      <c r="EU168" s="556"/>
      <c r="EV168" s="556"/>
      <c r="EW168" s="556"/>
      <c r="EX168" s="556"/>
      <c r="EY168" s="555">
        <f t="shared" si="45"/>
        <v>0</v>
      </c>
      <c r="EZ168" s="556"/>
      <c r="FA168" s="556"/>
      <c r="FB168" s="556"/>
      <c r="FC168" s="556"/>
      <c r="FD168" s="556"/>
      <c r="FE168" s="556"/>
      <c r="FG168" s="557">
        <f t="shared" si="65"/>
        <v>0</v>
      </c>
      <c r="FH168" s="558"/>
      <c r="FI168" s="558"/>
      <c r="FJ168" s="558"/>
      <c r="FK168" s="558"/>
      <c r="FL168" s="558"/>
      <c r="FM168" s="558"/>
      <c r="FN168" s="559">
        <f t="shared" si="57"/>
        <v>0</v>
      </c>
      <c r="FO168" s="558"/>
      <c r="FP168" s="558"/>
      <c r="FQ168" s="558"/>
      <c r="FR168" s="558"/>
      <c r="FS168" s="558"/>
      <c r="FT168" s="560">
        <f t="shared" si="58"/>
        <v>0</v>
      </c>
      <c r="FU168" s="556"/>
      <c r="FV168" s="556"/>
      <c r="FW168" s="556"/>
      <c r="FX168" s="556"/>
      <c r="FY168" s="556"/>
      <c r="FZ168" s="560">
        <f t="shared" si="59"/>
        <v>0</v>
      </c>
      <c r="GA168" s="556"/>
      <c r="GB168" s="556"/>
      <c r="GC168" s="556"/>
      <c r="GD168" s="556"/>
      <c r="GE168" s="556"/>
      <c r="GF168" s="555">
        <f t="shared" si="61"/>
        <v>0</v>
      </c>
      <c r="GG168" s="556"/>
      <c r="GH168" s="556"/>
      <c r="GI168" s="556"/>
      <c r="GJ168" s="556"/>
      <c r="GK168" s="556"/>
      <c r="GL168" s="556"/>
      <c r="GV168" s="1"/>
      <c r="GW168" s="1"/>
      <c r="GX168" s="1"/>
      <c r="GY168" s="1"/>
      <c r="GZ168" s="1"/>
      <c r="HA168" s="1"/>
      <c r="HB168" s="1"/>
      <c r="HC168" s="1"/>
      <c r="HD168" s="1"/>
      <c r="HE168" s="1"/>
      <c r="HF168" s="1"/>
      <c r="HG168" s="1"/>
      <c r="HH168" s="1"/>
      <c r="HI168" s="1"/>
    </row>
    <row r="169" spans="50:217" ht="12.75">
      <c r="AX169" s="141" t="str">
        <f t="shared" si="46"/>
        <v>-</v>
      </c>
      <c r="AY169" s="558">
        <f>IF(ROWS($AY$25:AY169)&gt;$BL$9,0,ROWS($AY$25:AY169))</f>
        <v>0</v>
      </c>
      <c r="AZ169" s="558"/>
      <c r="BA169" s="558"/>
      <c r="BB169" s="558"/>
      <c r="BC169" s="558"/>
      <c r="BD169" s="557">
        <f t="shared" si="62"/>
        <v>0</v>
      </c>
      <c r="BE169" s="558"/>
      <c r="BF169" s="558"/>
      <c r="BG169" s="558"/>
      <c r="BH169" s="558"/>
      <c r="BI169" s="558"/>
      <c r="BJ169" s="558"/>
      <c r="BK169" s="559">
        <f t="shared" si="47"/>
        <v>0</v>
      </c>
      <c r="BL169" s="558"/>
      <c r="BM169" s="558"/>
      <c r="BN169" s="558"/>
      <c r="BO169" s="558"/>
      <c r="BP169" s="558"/>
      <c r="BQ169" s="560">
        <f t="shared" si="48"/>
        <v>0</v>
      </c>
      <c r="BR169" s="556"/>
      <c r="BS169" s="556"/>
      <c r="BT169" s="556"/>
      <c r="BU169" s="556"/>
      <c r="BV169" s="556"/>
      <c r="BW169" s="560">
        <f t="shared" si="49"/>
        <v>0</v>
      </c>
      <c r="BX169" s="556"/>
      <c r="BY169" s="556"/>
      <c r="BZ169" s="556"/>
      <c r="CA169" s="556"/>
      <c r="CB169" s="556"/>
      <c r="CC169" s="555">
        <f t="shared" si="44"/>
        <v>0</v>
      </c>
      <c r="CD169" s="556"/>
      <c r="CE169" s="556"/>
      <c r="CF169" s="556"/>
      <c r="CG169" s="556"/>
      <c r="CH169" s="556"/>
      <c r="CI169" s="556"/>
      <c r="CK169" s="557">
        <f t="shared" si="63"/>
        <v>0</v>
      </c>
      <c r="CL169" s="558"/>
      <c r="CM169" s="558"/>
      <c r="CN169" s="558"/>
      <c r="CO169" s="558"/>
      <c r="CP169" s="558"/>
      <c r="CQ169" s="558"/>
      <c r="CR169" s="559">
        <f t="shared" si="50"/>
        <v>0</v>
      </c>
      <c r="CS169" s="558"/>
      <c r="CT169" s="558"/>
      <c r="CU169" s="558"/>
      <c r="CV169" s="558"/>
      <c r="CW169" s="558"/>
      <c r="CX169" s="560">
        <f t="shared" si="51"/>
        <v>0</v>
      </c>
      <c r="CY169" s="556"/>
      <c r="CZ169" s="556"/>
      <c r="DA169" s="556"/>
      <c r="DB169" s="556"/>
      <c r="DC169" s="556"/>
      <c r="DD169" s="560">
        <f t="shared" si="52"/>
        <v>0</v>
      </c>
      <c r="DE169" s="556"/>
      <c r="DF169" s="556"/>
      <c r="DG169" s="556"/>
      <c r="DH169" s="556"/>
      <c r="DI169" s="556"/>
      <c r="DJ169" s="555">
        <f t="shared" si="60"/>
        <v>0</v>
      </c>
      <c r="DK169" s="556"/>
      <c r="DL169" s="556"/>
      <c r="DM169" s="556"/>
      <c r="DN169" s="556"/>
      <c r="DO169" s="556"/>
      <c r="DP169" s="556"/>
      <c r="DT169" s="141" t="str">
        <f t="shared" si="53"/>
        <v>-</v>
      </c>
      <c r="DU169" s="558">
        <f>IF(ROWS($DU$25:DU169)&gt;$EH$9,0,ROWS($DU$25:DU169))</f>
        <v>0</v>
      </c>
      <c r="DV169" s="558"/>
      <c r="DW169" s="558"/>
      <c r="DX169" s="558"/>
      <c r="DY169" s="558"/>
      <c r="DZ169" s="557">
        <f t="shared" si="64"/>
        <v>0</v>
      </c>
      <c r="EA169" s="558"/>
      <c r="EB169" s="558"/>
      <c r="EC169" s="558"/>
      <c r="ED169" s="558"/>
      <c r="EE169" s="558"/>
      <c r="EF169" s="558"/>
      <c r="EG169" s="559">
        <f t="shared" si="54"/>
        <v>0</v>
      </c>
      <c r="EH169" s="558"/>
      <c r="EI169" s="558"/>
      <c r="EJ169" s="558"/>
      <c r="EK169" s="558"/>
      <c r="EL169" s="558"/>
      <c r="EM169" s="560">
        <f t="shared" si="55"/>
        <v>0</v>
      </c>
      <c r="EN169" s="556"/>
      <c r="EO169" s="556"/>
      <c r="EP169" s="556"/>
      <c r="EQ169" s="556"/>
      <c r="ER169" s="556"/>
      <c r="ES169" s="560">
        <f t="shared" si="56"/>
        <v>0</v>
      </c>
      <c r="ET169" s="556"/>
      <c r="EU169" s="556"/>
      <c r="EV169" s="556"/>
      <c r="EW169" s="556"/>
      <c r="EX169" s="556"/>
      <c r="EY169" s="555">
        <f t="shared" si="45"/>
        <v>0</v>
      </c>
      <c r="EZ169" s="556"/>
      <c r="FA169" s="556"/>
      <c r="FB169" s="556"/>
      <c r="FC169" s="556"/>
      <c r="FD169" s="556"/>
      <c r="FE169" s="556"/>
      <c r="FG169" s="557">
        <f t="shared" si="65"/>
        <v>0</v>
      </c>
      <c r="FH169" s="558"/>
      <c r="FI169" s="558"/>
      <c r="FJ169" s="558"/>
      <c r="FK169" s="558"/>
      <c r="FL169" s="558"/>
      <c r="FM169" s="558"/>
      <c r="FN169" s="559">
        <f t="shared" si="57"/>
        <v>0</v>
      </c>
      <c r="FO169" s="558"/>
      <c r="FP169" s="558"/>
      <c r="FQ169" s="558"/>
      <c r="FR169" s="558"/>
      <c r="FS169" s="558"/>
      <c r="FT169" s="560">
        <f t="shared" si="58"/>
        <v>0</v>
      </c>
      <c r="FU169" s="556"/>
      <c r="FV169" s="556"/>
      <c r="FW169" s="556"/>
      <c r="FX169" s="556"/>
      <c r="FY169" s="556"/>
      <c r="FZ169" s="560">
        <f t="shared" si="59"/>
        <v>0</v>
      </c>
      <c r="GA169" s="556"/>
      <c r="GB169" s="556"/>
      <c r="GC169" s="556"/>
      <c r="GD169" s="556"/>
      <c r="GE169" s="556"/>
      <c r="GF169" s="555">
        <f t="shared" si="61"/>
        <v>0</v>
      </c>
      <c r="GG169" s="556"/>
      <c r="GH169" s="556"/>
      <c r="GI169" s="556"/>
      <c r="GJ169" s="556"/>
      <c r="GK169" s="556"/>
      <c r="GL169" s="556"/>
      <c r="GV169" s="1"/>
      <c r="GW169" s="1"/>
      <c r="GX169" s="1"/>
      <c r="GY169" s="1"/>
      <c r="GZ169" s="1"/>
      <c r="HA169" s="1"/>
      <c r="HB169" s="1"/>
      <c r="HC169" s="1"/>
      <c r="HD169" s="1"/>
      <c r="HE169" s="1"/>
      <c r="HF169" s="1"/>
      <c r="HG169" s="1"/>
      <c r="HH169" s="1"/>
      <c r="HI169" s="1"/>
    </row>
    <row r="170" spans="50:217" ht="12.75">
      <c r="AX170" s="141" t="str">
        <f t="shared" si="46"/>
        <v>-</v>
      </c>
      <c r="AY170" s="558">
        <f>IF(ROWS($AY$25:AY170)&gt;$BL$9,0,ROWS($AY$25:AY170))</f>
        <v>0</v>
      </c>
      <c r="AZ170" s="558"/>
      <c r="BA170" s="558"/>
      <c r="BB170" s="558"/>
      <c r="BC170" s="558"/>
      <c r="BD170" s="557">
        <f t="shared" si="62"/>
        <v>0</v>
      </c>
      <c r="BE170" s="558"/>
      <c r="BF170" s="558"/>
      <c r="BG170" s="558"/>
      <c r="BH170" s="558"/>
      <c r="BI170" s="558"/>
      <c r="BJ170" s="558"/>
      <c r="BK170" s="559">
        <f t="shared" si="47"/>
        <v>0</v>
      </c>
      <c r="BL170" s="558"/>
      <c r="BM170" s="558"/>
      <c r="BN170" s="558"/>
      <c r="BO170" s="558"/>
      <c r="BP170" s="558"/>
      <c r="BQ170" s="560">
        <f t="shared" si="48"/>
        <v>0</v>
      </c>
      <c r="BR170" s="556"/>
      <c r="BS170" s="556"/>
      <c r="BT170" s="556"/>
      <c r="BU170" s="556"/>
      <c r="BV170" s="556"/>
      <c r="BW170" s="560">
        <f t="shared" si="49"/>
        <v>0</v>
      </c>
      <c r="BX170" s="556"/>
      <c r="BY170" s="556"/>
      <c r="BZ170" s="556"/>
      <c r="CA170" s="556"/>
      <c r="CB170" s="556"/>
      <c r="CC170" s="555">
        <f t="shared" si="44"/>
        <v>0</v>
      </c>
      <c r="CD170" s="556"/>
      <c r="CE170" s="556"/>
      <c r="CF170" s="556"/>
      <c r="CG170" s="556"/>
      <c r="CH170" s="556"/>
      <c r="CI170" s="556"/>
      <c r="CK170" s="557">
        <f t="shared" si="63"/>
        <v>0</v>
      </c>
      <c r="CL170" s="558"/>
      <c r="CM170" s="558"/>
      <c r="CN170" s="558"/>
      <c r="CO170" s="558"/>
      <c r="CP170" s="558"/>
      <c r="CQ170" s="558"/>
      <c r="CR170" s="559">
        <f t="shared" si="50"/>
        <v>0</v>
      </c>
      <c r="CS170" s="558"/>
      <c r="CT170" s="558"/>
      <c r="CU170" s="558"/>
      <c r="CV170" s="558"/>
      <c r="CW170" s="558"/>
      <c r="CX170" s="560">
        <f t="shared" si="51"/>
        <v>0</v>
      </c>
      <c r="CY170" s="556"/>
      <c r="CZ170" s="556"/>
      <c r="DA170" s="556"/>
      <c r="DB170" s="556"/>
      <c r="DC170" s="556"/>
      <c r="DD170" s="560">
        <f t="shared" si="52"/>
        <v>0</v>
      </c>
      <c r="DE170" s="556"/>
      <c r="DF170" s="556"/>
      <c r="DG170" s="556"/>
      <c r="DH170" s="556"/>
      <c r="DI170" s="556"/>
      <c r="DJ170" s="555">
        <f t="shared" si="60"/>
        <v>0</v>
      </c>
      <c r="DK170" s="556"/>
      <c r="DL170" s="556"/>
      <c r="DM170" s="556"/>
      <c r="DN170" s="556"/>
      <c r="DO170" s="556"/>
      <c r="DP170" s="556"/>
      <c r="DT170" s="141" t="str">
        <f t="shared" si="53"/>
        <v>-</v>
      </c>
      <c r="DU170" s="558">
        <f>IF(ROWS($DU$25:DU170)&gt;$EH$9,0,ROWS($DU$25:DU170))</f>
        <v>0</v>
      </c>
      <c r="DV170" s="558"/>
      <c r="DW170" s="558"/>
      <c r="DX170" s="558"/>
      <c r="DY170" s="558"/>
      <c r="DZ170" s="557">
        <f t="shared" si="64"/>
        <v>0</v>
      </c>
      <c r="EA170" s="558"/>
      <c r="EB170" s="558"/>
      <c r="EC170" s="558"/>
      <c r="ED170" s="558"/>
      <c r="EE170" s="558"/>
      <c r="EF170" s="558"/>
      <c r="EG170" s="559">
        <f t="shared" si="54"/>
        <v>0</v>
      </c>
      <c r="EH170" s="558"/>
      <c r="EI170" s="558"/>
      <c r="EJ170" s="558"/>
      <c r="EK170" s="558"/>
      <c r="EL170" s="558"/>
      <c r="EM170" s="560">
        <f t="shared" si="55"/>
        <v>0</v>
      </c>
      <c r="EN170" s="556"/>
      <c r="EO170" s="556"/>
      <c r="EP170" s="556"/>
      <c r="EQ170" s="556"/>
      <c r="ER170" s="556"/>
      <c r="ES170" s="560">
        <f t="shared" si="56"/>
        <v>0</v>
      </c>
      <c r="ET170" s="556"/>
      <c r="EU170" s="556"/>
      <c r="EV170" s="556"/>
      <c r="EW170" s="556"/>
      <c r="EX170" s="556"/>
      <c r="EY170" s="555">
        <f t="shared" si="45"/>
        <v>0</v>
      </c>
      <c r="EZ170" s="556"/>
      <c r="FA170" s="556"/>
      <c r="FB170" s="556"/>
      <c r="FC170" s="556"/>
      <c r="FD170" s="556"/>
      <c r="FE170" s="556"/>
      <c r="FG170" s="557">
        <f t="shared" si="65"/>
        <v>0</v>
      </c>
      <c r="FH170" s="558"/>
      <c r="FI170" s="558"/>
      <c r="FJ170" s="558"/>
      <c r="FK170" s="558"/>
      <c r="FL170" s="558"/>
      <c r="FM170" s="558"/>
      <c r="FN170" s="559">
        <f t="shared" si="57"/>
        <v>0</v>
      </c>
      <c r="FO170" s="558"/>
      <c r="FP170" s="558"/>
      <c r="FQ170" s="558"/>
      <c r="FR170" s="558"/>
      <c r="FS170" s="558"/>
      <c r="FT170" s="560">
        <f t="shared" si="58"/>
        <v>0</v>
      </c>
      <c r="FU170" s="556"/>
      <c r="FV170" s="556"/>
      <c r="FW170" s="556"/>
      <c r="FX170" s="556"/>
      <c r="FY170" s="556"/>
      <c r="FZ170" s="560">
        <f t="shared" si="59"/>
        <v>0</v>
      </c>
      <c r="GA170" s="556"/>
      <c r="GB170" s="556"/>
      <c r="GC170" s="556"/>
      <c r="GD170" s="556"/>
      <c r="GE170" s="556"/>
      <c r="GF170" s="555">
        <f t="shared" si="61"/>
        <v>0</v>
      </c>
      <c r="GG170" s="556"/>
      <c r="GH170" s="556"/>
      <c r="GI170" s="556"/>
      <c r="GJ170" s="556"/>
      <c r="GK170" s="556"/>
      <c r="GL170" s="556"/>
      <c r="GV170" s="1"/>
      <c r="GW170" s="1"/>
      <c r="GX170" s="1"/>
      <c r="GY170" s="1"/>
      <c r="GZ170" s="1"/>
      <c r="HA170" s="1"/>
      <c r="HB170" s="1"/>
      <c r="HC170" s="1"/>
      <c r="HD170" s="1"/>
      <c r="HE170" s="1"/>
      <c r="HF170" s="1"/>
      <c r="HG170" s="1"/>
      <c r="HH170" s="1"/>
      <c r="HI170" s="1"/>
    </row>
    <row r="171" spans="50:217" ht="12.75">
      <c r="AX171" s="141" t="str">
        <f t="shared" si="46"/>
        <v>-</v>
      </c>
      <c r="AY171" s="558">
        <f>IF(ROWS($AY$25:AY171)&gt;$BL$9,0,ROWS($AY$25:AY171))</f>
        <v>0</v>
      </c>
      <c r="AZ171" s="558"/>
      <c r="BA171" s="558"/>
      <c r="BB171" s="558"/>
      <c r="BC171" s="558"/>
      <c r="BD171" s="557">
        <f t="shared" si="62"/>
        <v>0</v>
      </c>
      <c r="BE171" s="558"/>
      <c r="BF171" s="558"/>
      <c r="BG171" s="558"/>
      <c r="BH171" s="558"/>
      <c r="BI171" s="558"/>
      <c r="BJ171" s="558"/>
      <c r="BK171" s="559">
        <f t="shared" si="47"/>
        <v>0</v>
      </c>
      <c r="BL171" s="558"/>
      <c r="BM171" s="558"/>
      <c r="BN171" s="558"/>
      <c r="BO171" s="558"/>
      <c r="BP171" s="558"/>
      <c r="BQ171" s="560">
        <f t="shared" si="48"/>
        <v>0</v>
      </c>
      <c r="BR171" s="556"/>
      <c r="BS171" s="556"/>
      <c r="BT171" s="556"/>
      <c r="BU171" s="556"/>
      <c r="BV171" s="556"/>
      <c r="BW171" s="560">
        <f t="shared" si="49"/>
        <v>0</v>
      </c>
      <c r="BX171" s="556"/>
      <c r="BY171" s="556"/>
      <c r="BZ171" s="556"/>
      <c r="CA171" s="556"/>
      <c r="CB171" s="556"/>
      <c r="CC171" s="555">
        <f t="shared" si="44"/>
        <v>0</v>
      </c>
      <c r="CD171" s="556"/>
      <c r="CE171" s="556"/>
      <c r="CF171" s="556"/>
      <c r="CG171" s="556"/>
      <c r="CH171" s="556"/>
      <c r="CI171" s="556"/>
      <c r="CK171" s="557">
        <f t="shared" si="63"/>
        <v>0</v>
      </c>
      <c r="CL171" s="558"/>
      <c r="CM171" s="558"/>
      <c r="CN171" s="558"/>
      <c r="CO171" s="558"/>
      <c r="CP171" s="558"/>
      <c r="CQ171" s="558"/>
      <c r="CR171" s="559">
        <f t="shared" si="50"/>
        <v>0</v>
      </c>
      <c r="CS171" s="558"/>
      <c r="CT171" s="558"/>
      <c r="CU171" s="558"/>
      <c r="CV171" s="558"/>
      <c r="CW171" s="558"/>
      <c r="CX171" s="560">
        <f t="shared" si="51"/>
        <v>0</v>
      </c>
      <c r="CY171" s="556"/>
      <c r="CZ171" s="556"/>
      <c r="DA171" s="556"/>
      <c r="DB171" s="556"/>
      <c r="DC171" s="556"/>
      <c r="DD171" s="560">
        <f t="shared" si="52"/>
        <v>0</v>
      </c>
      <c r="DE171" s="556"/>
      <c r="DF171" s="556"/>
      <c r="DG171" s="556"/>
      <c r="DH171" s="556"/>
      <c r="DI171" s="556"/>
      <c r="DJ171" s="555">
        <f t="shared" si="60"/>
        <v>0</v>
      </c>
      <c r="DK171" s="556"/>
      <c r="DL171" s="556"/>
      <c r="DM171" s="556"/>
      <c r="DN171" s="556"/>
      <c r="DO171" s="556"/>
      <c r="DP171" s="556"/>
      <c r="DT171" s="141" t="str">
        <f t="shared" si="53"/>
        <v>-</v>
      </c>
      <c r="DU171" s="558">
        <f>IF(ROWS($DU$25:DU171)&gt;$EH$9,0,ROWS($DU$25:DU171))</f>
        <v>0</v>
      </c>
      <c r="DV171" s="558"/>
      <c r="DW171" s="558"/>
      <c r="DX171" s="558"/>
      <c r="DY171" s="558"/>
      <c r="DZ171" s="557">
        <f t="shared" si="64"/>
        <v>0</v>
      </c>
      <c r="EA171" s="558"/>
      <c r="EB171" s="558"/>
      <c r="EC171" s="558"/>
      <c r="ED171" s="558"/>
      <c r="EE171" s="558"/>
      <c r="EF171" s="558"/>
      <c r="EG171" s="559">
        <f t="shared" si="54"/>
        <v>0</v>
      </c>
      <c r="EH171" s="558"/>
      <c r="EI171" s="558"/>
      <c r="EJ171" s="558"/>
      <c r="EK171" s="558"/>
      <c r="EL171" s="558"/>
      <c r="EM171" s="560">
        <f t="shared" si="55"/>
        <v>0</v>
      </c>
      <c r="EN171" s="556"/>
      <c r="EO171" s="556"/>
      <c r="EP171" s="556"/>
      <c r="EQ171" s="556"/>
      <c r="ER171" s="556"/>
      <c r="ES171" s="560">
        <f t="shared" si="56"/>
        <v>0</v>
      </c>
      <c r="ET171" s="556"/>
      <c r="EU171" s="556"/>
      <c r="EV171" s="556"/>
      <c r="EW171" s="556"/>
      <c r="EX171" s="556"/>
      <c r="EY171" s="555">
        <f t="shared" si="45"/>
        <v>0</v>
      </c>
      <c r="EZ171" s="556"/>
      <c r="FA171" s="556"/>
      <c r="FB171" s="556"/>
      <c r="FC171" s="556"/>
      <c r="FD171" s="556"/>
      <c r="FE171" s="556"/>
      <c r="FG171" s="557">
        <f t="shared" si="65"/>
        <v>0</v>
      </c>
      <c r="FH171" s="558"/>
      <c r="FI171" s="558"/>
      <c r="FJ171" s="558"/>
      <c r="FK171" s="558"/>
      <c r="FL171" s="558"/>
      <c r="FM171" s="558"/>
      <c r="FN171" s="559">
        <f t="shared" si="57"/>
        <v>0</v>
      </c>
      <c r="FO171" s="558"/>
      <c r="FP171" s="558"/>
      <c r="FQ171" s="558"/>
      <c r="FR171" s="558"/>
      <c r="FS171" s="558"/>
      <c r="FT171" s="560">
        <f t="shared" si="58"/>
        <v>0</v>
      </c>
      <c r="FU171" s="556"/>
      <c r="FV171" s="556"/>
      <c r="FW171" s="556"/>
      <c r="FX171" s="556"/>
      <c r="FY171" s="556"/>
      <c r="FZ171" s="560">
        <f t="shared" si="59"/>
        <v>0</v>
      </c>
      <c r="GA171" s="556"/>
      <c r="GB171" s="556"/>
      <c r="GC171" s="556"/>
      <c r="GD171" s="556"/>
      <c r="GE171" s="556"/>
      <c r="GF171" s="555">
        <f t="shared" si="61"/>
        <v>0</v>
      </c>
      <c r="GG171" s="556"/>
      <c r="GH171" s="556"/>
      <c r="GI171" s="556"/>
      <c r="GJ171" s="556"/>
      <c r="GK171" s="556"/>
      <c r="GL171" s="556"/>
      <c r="GV171" s="1"/>
      <c r="GW171" s="1"/>
      <c r="GX171" s="1"/>
      <c r="GY171" s="1"/>
      <c r="GZ171" s="1"/>
      <c r="HA171" s="1"/>
      <c r="HB171" s="1"/>
      <c r="HC171" s="1"/>
      <c r="HD171" s="1"/>
      <c r="HE171" s="1"/>
      <c r="HF171" s="1"/>
      <c r="HG171" s="1"/>
      <c r="HH171" s="1"/>
      <c r="HI171" s="1"/>
    </row>
    <row r="172" spans="50:217" ht="12.75">
      <c r="AX172" s="141" t="str">
        <f t="shared" si="46"/>
        <v>-</v>
      </c>
      <c r="AY172" s="558">
        <f>IF(ROWS($AY$25:AY172)&gt;$BL$9,0,ROWS($AY$25:AY172))</f>
        <v>0</v>
      </c>
      <c r="AZ172" s="558"/>
      <c r="BA172" s="558"/>
      <c r="BB172" s="558"/>
      <c r="BC172" s="558"/>
      <c r="BD172" s="557">
        <f t="shared" si="62"/>
        <v>0</v>
      </c>
      <c r="BE172" s="558"/>
      <c r="BF172" s="558"/>
      <c r="BG172" s="558"/>
      <c r="BH172" s="558"/>
      <c r="BI172" s="558"/>
      <c r="BJ172" s="558"/>
      <c r="BK172" s="559">
        <f t="shared" si="47"/>
        <v>0</v>
      </c>
      <c r="BL172" s="558"/>
      <c r="BM172" s="558"/>
      <c r="BN172" s="558"/>
      <c r="BO172" s="558"/>
      <c r="BP172" s="558"/>
      <c r="BQ172" s="560">
        <f t="shared" si="48"/>
        <v>0</v>
      </c>
      <c r="BR172" s="556"/>
      <c r="BS172" s="556"/>
      <c r="BT172" s="556"/>
      <c r="BU172" s="556"/>
      <c r="BV172" s="556"/>
      <c r="BW172" s="560">
        <f t="shared" si="49"/>
        <v>0</v>
      </c>
      <c r="BX172" s="556"/>
      <c r="BY172" s="556"/>
      <c r="BZ172" s="556"/>
      <c r="CA172" s="556"/>
      <c r="CB172" s="556"/>
      <c r="CC172" s="555">
        <f t="shared" si="44"/>
        <v>0</v>
      </c>
      <c r="CD172" s="556"/>
      <c r="CE172" s="556"/>
      <c r="CF172" s="556"/>
      <c r="CG172" s="556"/>
      <c r="CH172" s="556"/>
      <c r="CI172" s="556"/>
      <c r="CK172" s="557">
        <f t="shared" si="63"/>
        <v>0</v>
      </c>
      <c r="CL172" s="558"/>
      <c r="CM172" s="558"/>
      <c r="CN172" s="558"/>
      <c r="CO172" s="558"/>
      <c r="CP172" s="558"/>
      <c r="CQ172" s="558"/>
      <c r="CR172" s="559">
        <f t="shared" si="50"/>
        <v>0</v>
      </c>
      <c r="CS172" s="558"/>
      <c r="CT172" s="558"/>
      <c r="CU172" s="558"/>
      <c r="CV172" s="558"/>
      <c r="CW172" s="558"/>
      <c r="CX172" s="560">
        <f t="shared" si="51"/>
        <v>0</v>
      </c>
      <c r="CY172" s="556"/>
      <c r="CZ172" s="556"/>
      <c r="DA172" s="556"/>
      <c r="DB172" s="556"/>
      <c r="DC172" s="556"/>
      <c r="DD172" s="560">
        <f t="shared" si="52"/>
        <v>0</v>
      </c>
      <c r="DE172" s="556"/>
      <c r="DF172" s="556"/>
      <c r="DG172" s="556"/>
      <c r="DH172" s="556"/>
      <c r="DI172" s="556"/>
      <c r="DJ172" s="555">
        <f t="shared" si="60"/>
        <v>0</v>
      </c>
      <c r="DK172" s="556"/>
      <c r="DL172" s="556"/>
      <c r="DM172" s="556"/>
      <c r="DN172" s="556"/>
      <c r="DO172" s="556"/>
      <c r="DP172" s="556"/>
      <c r="DT172" s="141" t="str">
        <f t="shared" si="53"/>
        <v>-</v>
      </c>
      <c r="DU172" s="558">
        <f>IF(ROWS($DU$25:DU172)&gt;$EH$9,0,ROWS($DU$25:DU172))</f>
        <v>0</v>
      </c>
      <c r="DV172" s="558"/>
      <c r="DW172" s="558"/>
      <c r="DX172" s="558"/>
      <c r="DY172" s="558"/>
      <c r="DZ172" s="557">
        <f t="shared" si="64"/>
        <v>0</v>
      </c>
      <c r="EA172" s="558"/>
      <c r="EB172" s="558"/>
      <c r="EC172" s="558"/>
      <c r="ED172" s="558"/>
      <c r="EE172" s="558"/>
      <c r="EF172" s="558"/>
      <c r="EG172" s="559">
        <f t="shared" si="54"/>
        <v>0</v>
      </c>
      <c r="EH172" s="558"/>
      <c r="EI172" s="558"/>
      <c r="EJ172" s="558"/>
      <c r="EK172" s="558"/>
      <c r="EL172" s="558"/>
      <c r="EM172" s="560">
        <f t="shared" si="55"/>
        <v>0</v>
      </c>
      <c r="EN172" s="556"/>
      <c r="EO172" s="556"/>
      <c r="EP172" s="556"/>
      <c r="EQ172" s="556"/>
      <c r="ER172" s="556"/>
      <c r="ES172" s="560">
        <f t="shared" si="56"/>
        <v>0</v>
      </c>
      <c r="ET172" s="556"/>
      <c r="EU172" s="556"/>
      <c r="EV172" s="556"/>
      <c r="EW172" s="556"/>
      <c r="EX172" s="556"/>
      <c r="EY172" s="555">
        <f t="shared" si="45"/>
        <v>0</v>
      </c>
      <c r="EZ172" s="556"/>
      <c r="FA172" s="556"/>
      <c r="FB172" s="556"/>
      <c r="FC172" s="556"/>
      <c r="FD172" s="556"/>
      <c r="FE172" s="556"/>
      <c r="FG172" s="557">
        <f t="shared" si="65"/>
        <v>0</v>
      </c>
      <c r="FH172" s="558"/>
      <c r="FI172" s="558"/>
      <c r="FJ172" s="558"/>
      <c r="FK172" s="558"/>
      <c r="FL172" s="558"/>
      <c r="FM172" s="558"/>
      <c r="FN172" s="559">
        <f t="shared" si="57"/>
        <v>0</v>
      </c>
      <c r="FO172" s="558"/>
      <c r="FP172" s="558"/>
      <c r="FQ172" s="558"/>
      <c r="FR172" s="558"/>
      <c r="FS172" s="558"/>
      <c r="FT172" s="560">
        <f t="shared" si="58"/>
        <v>0</v>
      </c>
      <c r="FU172" s="556"/>
      <c r="FV172" s="556"/>
      <c r="FW172" s="556"/>
      <c r="FX172" s="556"/>
      <c r="FY172" s="556"/>
      <c r="FZ172" s="560">
        <f t="shared" si="59"/>
        <v>0</v>
      </c>
      <c r="GA172" s="556"/>
      <c r="GB172" s="556"/>
      <c r="GC172" s="556"/>
      <c r="GD172" s="556"/>
      <c r="GE172" s="556"/>
      <c r="GF172" s="555">
        <f t="shared" si="61"/>
        <v>0</v>
      </c>
      <c r="GG172" s="556"/>
      <c r="GH172" s="556"/>
      <c r="GI172" s="556"/>
      <c r="GJ172" s="556"/>
      <c r="GK172" s="556"/>
      <c r="GL172" s="556"/>
      <c r="GV172" s="1"/>
      <c r="GW172" s="1"/>
      <c r="GX172" s="1"/>
      <c r="GY172" s="1"/>
      <c r="GZ172" s="1"/>
      <c r="HA172" s="1"/>
      <c r="HB172" s="1"/>
      <c r="HC172" s="1"/>
      <c r="HD172" s="1"/>
      <c r="HE172" s="1"/>
      <c r="HF172" s="1"/>
      <c r="HG172" s="1"/>
      <c r="HH172" s="1"/>
      <c r="HI172" s="1"/>
    </row>
    <row r="173" spans="50:217" ht="12.75">
      <c r="AX173" s="141" t="str">
        <f t="shared" si="46"/>
        <v>-</v>
      </c>
      <c r="AY173" s="558">
        <f>IF(ROWS($AY$25:AY173)&gt;$BL$9,0,ROWS($AY$25:AY173))</f>
        <v>0</v>
      </c>
      <c r="AZ173" s="558"/>
      <c r="BA173" s="558"/>
      <c r="BB173" s="558"/>
      <c r="BC173" s="558"/>
      <c r="BD173" s="557">
        <f t="shared" si="62"/>
        <v>0</v>
      </c>
      <c r="BE173" s="558"/>
      <c r="BF173" s="558"/>
      <c r="BG173" s="558"/>
      <c r="BH173" s="558"/>
      <c r="BI173" s="558"/>
      <c r="BJ173" s="558"/>
      <c r="BK173" s="559">
        <f t="shared" si="47"/>
        <v>0</v>
      </c>
      <c r="BL173" s="558"/>
      <c r="BM173" s="558"/>
      <c r="BN173" s="558"/>
      <c r="BO173" s="558"/>
      <c r="BP173" s="558"/>
      <c r="BQ173" s="560">
        <f t="shared" si="48"/>
        <v>0</v>
      </c>
      <c r="BR173" s="556"/>
      <c r="BS173" s="556"/>
      <c r="BT173" s="556"/>
      <c r="BU173" s="556"/>
      <c r="BV173" s="556"/>
      <c r="BW173" s="560">
        <f t="shared" si="49"/>
        <v>0</v>
      </c>
      <c r="BX173" s="556"/>
      <c r="BY173" s="556"/>
      <c r="BZ173" s="556"/>
      <c r="CA173" s="556"/>
      <c r="CB173" s="556"/>
      <c r="CC173" s="555">
        <f t="shared" si="44"/>
        <v>0</v>
      </c>
      <c r="CD173" s="556"/>
      <c r="CE173" s="556"/>
      <c r="CF173" s="556"/>
      <c r="CG173" s="556"/>
      <c r="CH173" s="556"/>
      <c r="CI173" s="556"/>
      <c r="CK173" s="557">
        <f t="shared" si="63"/>
        <v>0</v>
      </c>
      <c r="CL173" s="558"/>
      <c r="CM173" s="558"/>
      <c r="CN173" s="558"/>
      <c r="CO173" s="558"/>
      <c r="CP173" s="558"/>
      <c r="CQ173" s="558"/>
      <c r="CR173" s="559">
        <f t="shared" si="50"/>
        <v>0</v>
      </c>
      <c r="CS173" s="558"/>
      <c r="CT173" s="558"/>
      <c r="CU173" s="558"/>
      <c r="CV173" s="558"/>
      <c r="CW173" s="558"/>
      <c r="CX173" s="560">
        <f t="shared" si="51"/>
        <v>0</v>
      </c>
      <c r="CY173" s="556"/>
      <c r="CZ173" s="556"/>
      <c r="DA173" s="556"/>
      <c r="DB173" s="556"/>
      <c r="DC173" s="556"/>
      <c r="DD173" s="560">
        <f t="shared" si="52"/>
        <v>0</v>
      </c>
      <c r="DE173" s="556"/>
      <c r="DF173" s="556"/>
      <c r="DG173" s="556"/>
      <c r="DH173" s="556"/>
      <c r="DI173" s="556"/>
      <c r="DJ173" s="555">
        <f t="shared" si="60"/>
        <v>0</v>
      </c>
      <c r="DK173" s="556"/>
      <c r="DL173" s="556"/>
      <c r="DM173" s="556"/>
      <c r="DN173" s="556"/>
      <c r="DO173" s="556"/>
      <c r="DP173" s="556"/>
      <c r="DT173" s="141" t="str">
        <f t="shared" si="53"/>
        <v>-</v>
      </c>
      <c r="DU173" s="558">
        <f>IF(ROWS($DU$25:DU173)&gt;$EH$9,0,ROWS($DU$25:DU173))</f>
        <v>0</v>
      </c>
      <c r="DV173" s="558"/>
      <c r="DW173" s="558"/>
      <c r="DX173" s="558"/>
      <c r="DY173" s="558"/>
      <c r="DZ173" s="557">
        <f t="shared" si="64"/>
        <v>0</v>
      </c>
      <c r="EA173" s="558"/>
      <c r="EB173" s="558"/>
      <c r="EC173" s="558"/>
      <c r="ED173" s="558"/>
      <c r="EE173" s="558"/>
      <c r="EF173" s="558"/>
      <c r="EG173" s="559">
        <f t="shared" si="54"/>
        <v>0</v>
      </c>
      <c r="EH173" s="558"/>
      <c r="EI173" s="558"/>
      <c r="EJ173" s="558"/>
      <c r="EK173" s="558"/>
      <c r="EL173" s="558"/>
      <c r="EM173" s="560">
        <f t="shared" si="55"/>
        <v>0</v>
      </c>
      <c r="EN173" s="556"/>
      <c r="EO173" s="556"/>
      <c r="EP173" s="556"/>
      <c r="EQ173" s="556"/>
      <c r="ER173" s="556"/>
      <c r="ES173" s="560">
        <f t="shared" si="56"/>
        <v>0</v>
      </c>
      <c r="ET173" s="556"/>
      <c r="EU173" s="556"/>
      <c r="EV173" s="556"/>
      <c r="EW173" s="556"/>
      <c r="EX173" s="556"/>
      <c r="EY173" s="555">
        <f t="shared" si="45"/>
        <v>0</v>
      </c>
      <c r="EZ173" s="556"/>
      <c r="FA173" s="556"/>
      <c r="FB173" s="556"/>
      <c r="FC173" s="556"/>
      <c r="FD173" s="556"/>
      <c r="FE173" s="556"/>
      <c r="FG173" s="557">
        <f t="shared" si="65"/>
        <v>0</v>
      </c>
      <c r="FH173" s="558"/>
      <c r="FI173" s="558"/>
      <c r="FJ173" s="558"/>
      <c r="FK173" s="558"/>
      <c r="FL173" s="558"/>
      <c r="FM173" s="558"/>
      <c r="FN173" s="559">
        <f t="shared" si="57"/>
        <v>0</v>
      </c>
      <c r="FO173" s="558"/>
      <c r="FP173" s="558"/>
      <c r="FQ173" s="558"/>
      <c r="FR173" s="558"/>
      <c r="FS173" s="558"/>
      <c r="FT173" s="560">
        <f t="shared" si="58"/>
        <v>0</v>
      </c>
      <c r="FU173" s="556"/>
      <c r="FV173" s="556"/>
      <c r="FW173" s="556"/>
      <c r="FX173" s="556"/>
      <c r="FY173" s="556"/>
      <c r="FZ173" s="560">
        <f t="shared" si="59"/>
        <v>0</v>
      </c>
      <c r="GA173" s="556"/>
      <c r="GB173" s="556"/>
      <c r="GC173" s="556"/>
      <c r="GD173" s="556"/>
      <c r="GE173" s="556"/>
      <c r="GF173" s="555">
        <f t="shared" si="61"/>
        <v>0</v>
      </c>
      <c r="GG173" s="556"/>
      <c r="GH173" s="556"/>
      <c r="GI173" s="556"/>
      <c r="GJ173" s="556"/>
      <c r="GK173" s="556"/>
      <c r="GL173" s="556"/>
      <c r="GV173" s="1"/>
      <c r="GW173" s="1"/>
      <c r="GX173" s="1"/>
      <c r="GY173" s="1"/>
      <c r="GZ173" s="1"/>
      <c r="HA173" s="1"/>
      <c r="HB173" s="1"/>
      <c r="HC173" s="1"/>
      <c r="HD173" s="1"/>
      <c r="HE173" s="1"/>
      <c r="HF173" s="1"/>
      <c r="HG173" s="1"/>
      <c r="HH173" s="1"/>
      <c r="HI173" s="1"/>
    </row>
    <row r="174" spans="50:217" ht="12.75">
      <c r="AX174" s="141" t="str">
        <f t="shared" si="46"/>
        <v>-</v>
      </c>
      <c r="AY174" s="558">
        <f>IF(ROWS($AY$25:AY174)&gt;$BL$9,0,ROWS($AY$25:AY174))</f>
        <v>0</v>
      </c>
      <c r="AZ174" s="558"/>
      <c r="BA174" s="558"/>
      <c r="BB174" s="558"/>
      <c r="BC174" s="558"/>
      <c r="BD174" s="557">
        <f t="shared" si="62"/>
        <v>0</v>
      </c>
      <c r="BE174" s="558"/>
      <c r="BF174" s="558"/>
      <c r="BG174" s="558"/>
      <c r="BH174" s="558"/>
      <c r="BI174" s="558"/>
      <c r="BJ174" s="558"/>
      <c r="BK174" s="559">
        <f t="shared" si="47"/>
        <v>0</v>
      </c>
      <c r="BL174" s="558"/>
      <c r="BM174" s="558"/>
      <c r="BN174" s="558"/>
      <c r="BO174" s="558"/>
      <c r="BP174" s="558"/>
      <c r="BQ174" s="560">
        <f t="shared" si="48"/>
        <v>0</v>
      </c>
      <c r="BR174" s="556"/>
      <c r="BS174" s="556"/>
      <c r="BT174" s="556"/>
      <c r="BU174" s="556"/>
      <c r="BV174" s="556"/>
      <c r="BW174" s="560">
        <f t="shared" si="49"/>
        <v>0</v>
      </c>
      <c r="BX174" s="556"/>
      <c r="BY174" s="556"/>
      <c r="BZ174" s="556"/>
      <c r="CA174" s="556"/>
      <c r="CB174" s="556"/>
      <c r="CC174" s="555">
        <f t="shared" si="44"/>
        <v>0</v>
      </c>
      <c r="CD174" s="556"/>
      <c r="CE174" s="556"/>
      <c r="CF174" s="556"/>
      <c r="CG174" s="556"/>
      <c r="CH174" s="556"/>
      <c r="CI174" s="556"/>
      <c r="CK174" s="557">
        <f t="shared" si="63"/>
        <v>0</v>
      </c>
      <c r="CL174" s="558"/>
      <c r="CM174" s="558"/>
      <c r="CN174" s="558"/>
      <c r="CO174" s="558"/>
      <c r="CP174" s="558"/>
      <c r="CQ174" s="558"/>
      <c r="CR174" s="559">
        <f t="shared" si="50"/>
        <v>0</v>
      </c>
      <c r="CS174" s="558"/>
      <c r="CT174" s="558"/>
      <c r="CU174" s="558"/>
      <c r="CV174" s="558"/>
      <c r="CW174" s="558"/>
      <c r="CX174" s="560">
        <f t="shared" si="51"/>
        <v>0</v>
      </c>
      <c r="CY174" s="556"/>
      <c r="CZ174" s="556"/>
      <c r="DA174" s="556"/>
      <c r="DB174" s="556"/>
      <c r="DC174" s="556"/>
      <c r="DD174" s="560">
        <f t="shared" si="52"/>
        <v>0</v>
      </c>
      <c r="DE174" s="556"/>
      <c r="DF174" s="556"/>
      <c r="DG174" s="556"/>
      <c r="DH174" s="556"/>
      <c r="DI174" s="556"/>
      <c r="DJ174" s="555">
        <f t="shared" si="60"/>
        <v>0</v>
      </c>
      <c r="DK174" s="556"/>
      <c r="DL174" s="556"/>
      <c r="DM174" s="556"/>
      <c r="DN174" s="556"/>
      <c r="DO174" s="556"/>
      <c r="DP174" s="556"/>
      <c r="DT174" s="141" t="str">
        <f t="shared" si="53"/>
        <v>-</v>
      </c>
      <c r="DU174" s="558">
        <f>IF(ROWS($DU$25:DU174)&gt;$EH$9,0,ROWS($DU$25:DU174))</f>
        <v>0</v>
      </c>
      <c r="DV174" s="558"/>
      <c r="DW174" s="558"/>
      <c r="DX174" s="558"/>
      <c r="DY174" s="558"/>
      <c r="DZ174" s="557">
        <f t="shared" si="64"/>
        <v>0</v>
      </c>
      <c r="EA174" s="558"/>
      <c r="EB174" s="558"/>
      <c r="EC174" s="558"/>
      <c r="ED174" s="558"/>
      <c r="EE174" s="558"/>
      <c r="EF174" s="558"/>
      <c r="EG174" s="559">
        <f t="shared" si="54"/>
        <v>0</v>
      </c>
      <c r="EH174" s="558"/>
      <c r="EI174" s="558"/>
      <c r="EJ174" s="558"/>
      <c r="EK174" s="558"/>
      <c r="EL174" s="558"/>
      <c r="EM174" s="560">
        <f t="shared" si="55"/>
        <v>0</v>
      </c>
      <c r="EN174" s="556"/>
      <c r="EO174" s="556"/>
      <c r="EP174" s="556"/>
      <c r="EQ174" s="556"/>
      <c r="ER174" s="556"/>
      <c r="ES174" s="560">
        <f t="shared" si="56"/>
        <v>0</v>
      </c>
      <c r="ET174" s="556"/>
      <c r="EU174" s="556"/>
      <c r="EV174" s="556"/>
      <c r="EW174" s="556"/>
      <c r="EX174" s="556"/>
      <c r="EY174" s="555">
        <f t="shared" si="45"/>
        <v>0</v>
      </c>
      <c r="EZ174" s="556"/>
      <c r="FA174" s="556"/>
      <c r="FB174" s="556"/>
      <c r="FC174" s="556"/>
      <c r="FD174" s="556"/>
      <c r="FE174" s="556"/>
      <c r="FG174" s="557">
        <f t="shared" si="65"/>
        <v>0</v>
      </c>
      <c r="FH174" s="558"/>
      <c r="FI174" s="558"/>
      <c r="FJ174" s="558"/>
      <c r="FK174" s="558"/>
      <c r="FL174" s="558"/>
      <c r="FM174" s="558"/>
      <c r="FN174" s="559">
        <f t="shared" si="57"/>
        <v>0</v>
      </c>
      <c r="FO174" s="558"/>
      <c r="FP174" s="558"/>
      <c r="FQ174" s="558"/>
      <c r="FR174" s="558"/>
      <c r="FS174" s="558"/>
      <c r="FT174" s="560">
        <f t="shared" si="58"/>
        <v>0</v>
      </c>
      <c r="FU174" s="556"/>
      <c r="FV174" s="556"/>
      <c r="FW174" s="556"/>
      <c r="FX174" s="556"/>
      <c r="FY174" s="556"/>
      <c r="FZ174" s="560">
        <f t="shared" si="59"/>
        <v>0</v>
      </c>
      <c r="GA174" s="556"/>
      <c r="GB174" s="556"/>
      <c r="GC174" s="556"/>
      <c r="GD174" s="556"/>
      <c r="GE174" s="556"/>
      <c r="GF174" s="555">
        <f t="shared" si="61"/>
        <v>0</v>
      </c>
      <c r="GG174" s="556"/>
      <c r="GH174" s="556"/>
      <c r="GI174" s="556"/>
      <c r="GJ174" s="556"/>
      <c r="GK174" s="556"/>
      <c r="GL174" s="556"/>
      <c r="GV174" s="1"/>
      <c r="GW174" s="1"/>
      <c r="GX174" s="1"/>
      <c r="GY174" s="1"/>
      <c r="GZ174" s="1"/>
      <c r="HA174" s="1"/>
      <c r="HB174" s="1"/>
      <c r="HC174" s="1"/>
      <c r="HD174" s="1"/>
      <c r="HE174" s="1"/>
      <c r="HF174" s="1"/>
      <c r="HG174" s="1"/>
      <c r="HH174" s="1"/>
      <c r="HI174" s="1"/>
    </row>
    <row r="175" spans="50:217" ht="12.75">
      <c r="AX175" s="141" t="str">
        <f t="shared" si="46"/>
        <v>-</v>
      </c>
      <c r="AY175" s="558">
        <f>IF(ROWS($AY$25:AY175)&gt;$BL$9,0,ROWS($AY$25:AY175))</f>
        <v>0</v>
      </c>
      <c r="AZ175" s="558"/>
      <c r="BA175" s="558"/>
      <c r="BB175" s="558"/>
      <c r="BC175" s="558"/>
      <c r="BD175" s="557">
        <f t="shared" si="62"/>
        <v>0</v>
      </c>
      <c r="BE175" s="558"/>
      <c r="BF175" s="558"/>
      <c r="BG175" s="558"/>
      <c r="BH175" s="558"/>
      <c r="BI175" s="558"/>
      <c r="BJ175" s="558"/>
      <c r="BK175" s="559">
        <f t="shared" si="47"/>
        <v>0</v>
      </c>
      <c r="BL175" s="558"/>
      <c r="BM175" s="558"/>
      <c r="BN175" s="558"/>
      <c r="BO175" s="558"/>
      <c r="BP175" s="558"/>
      <c r="BQ175" s="560">
        <f t="shared" si="48"/>
        <v>0</v>
      </c>
      <c r="BR175" s="556"/>
      <c r="BS175" s="556"/>
      <c r="BT175" s="556"/>
      <c r="BU175" s="556"/>
      <c r="BV175" s="556"/>
      <c r="BW175" s="560">
        <f t="shared" si="49"/>
        <v>0</v>
      </c>
      <c r="BX175" s="556"/>
      <c r="BY175" s="556"/>
      <c r="BZ175" s="556"/>
      <c r="CA175" s="556"/>
      <c r="CB175" s="556"/>
      <c r="CC175" s="555">
        <f t="shared" si="44"/>
        <v>0</v>
      </c>
      <c r="CD175" s="556"/>
      <c r="CE175" s="556"/>
      <c r="CF175" s="556"/>
      <c r="CG175" s="556"/>
      <c r="CH175" s="556"/>
      <c r="CI175" s="556"/>
      <c r="CK175" s="557">
        <f t="shared" si="63"/>
        <v>0</v>
      </c>
      <c r="CL175" s="558"/>
      <c r="CM175" s="558"/>
      <c r="CN175" s="558"/>
      <c r="CO175" s="558"/>
      <c r="CP175" s="558"/>
      <c r="CQ175" s="558"/>
      <c r="CR175" s="559">
        <f t="shared" si="50"/>
        <v>0</v>
      </c>
      <c r="CS175" s="558"/>
      <c r="CT175" s="558"/>
      <c r="CU175" s="558"/>
      <c r="CV175" s="558"/>
      <c r="CW175" s="558"/>
      <c r="CX175" s="560">
        <f t="shared" si="51"/>
        <v>0</v>
      </c>
      <c r="CY175" s="556"/>
      <c r="CZ175" s="556"/>
      <c r="DA175" s="556"/>
      <c r="DB175" s="556"/>
      <c r="DC175" s="556"/>
      <c r="DD175" s="560">
        <f t="shared" si="52"/>
        <v>0</v>
      </c>
      <c r="DE175" s="556"/>
      <c r="DF175" s="556"/>
      <c r="DG175" s="556"/>
      <c r="DH175" s="556"/>
      <c r="DI175" s="556"/>
      <c r="DJ175" s="555">
        <f t="shared" si="60"/>
        <v>0</v>
      </c>
      <c r="DK175" s="556"/>
      <c r="DL175" s="556"/>
      <c r="DM175" s="556"/>
      <c r="DN175" s="556"/>
      <c r="DO175" s="556"/>
      <c r="DP175" s="556"/>
      <c r="DT175" s="141" t="str">
        <f t="shared" si="53"/>
        <v>-</v>
      </c>
      <c r="DU175" s="558">
        <f>IF(ROWS($DU$25:DU175)&gt;$EH$9,0,ROWS($DU$25:DU175))</f>
        <v>0</v>
      </c>
      <c r="DV175" s="558"/>
      <c r="DW175" s="558"/>
      <c r="DX175" s="558"/>
      <c r="DY175" s="558"/>
      <c r="DZ175" s="557">
        <f t="shared" si="64"/>
        <v>0</v>
      </c>
      <c r="EA175" s="558"/>
      <c r="EB175" s="558"/>
      <c r="EC175" s="558"/>
      <c r="ED175" s="558"/>
      <c r="EE175" s="558"/>
      <c r="EF175" s="558"/>
      <c r="EG175" s="559">
        <f t="shared" si="54"/>
        <v>0</v>
      </c>
      <c r="EH175" s="558"/>
      <c r="EI175" s="558"/>
      <c r="EJ175" s="558"/>
      <c r="EK175" s="558"/>
      <c r="EL175" s="558"/>
      <c r="EM175" s="560">
        <f t="shared" si="55"/>
        <v>0</v>
      </c>
      <c r="EN175" s="556"/>
      <c r="EO175" s="556"/>
      <c r="EP175" s="556"/>
      <c r="EQ175" s="556"/>
      <c r="ER175" s="556"/>
      <c r="ES175" s="560">
        <f t="shared" si="56"/>
        <v>0</v>
      </c>
      <c r="ET175" s="556"/>
      <c r="EU175" s="556"/>
      <c r="EV175" s="556"/>
      <c r="EW175" s="556"/>
      <c r="EX175" s="556"/>
      <c r="EY175" s="555">
        <f t="shared" si="45"/>
        <v>0</v>
      </c>
      <c r="EZ175" s="556"/>
      <c r="FA175" s="556"/>
      <c r="FB175" s="556"/>
      <c r="FC175" s="556"/>
      <c r="FD175" s="556"/>
      <c r="FE175" s="556"/>
      <c r="FG175" s="557">
        <f t="shared" si="65"/>
        <v>0</v>
      </c>
      <c r="FH175" s="558"/>
      <c r="FI175" s="558"/>
      <c r="FJ175" s="558"/>
      <c r="FK175" s="558"/>
      <c r="FL175" s="558"/>
      <c r="FM175" s="558"/>
      <c r="FN175" s="559">
        <f t="shared" si="57"/>
        <v>0</v>
      </c>
      <c r="FO175" s="558"/>
      <c r="FP175" s="558"/>
      <c r="FQ175" s="558"/>
      <c r="FR175" s="558"/>
      <c r="FS175" s="558"/>
      <c r="FT175" s="560">
        <f t="shared" si="58"/>
        <v>0</v>
      </c>
      <c r="FU175" s="556"/>
      <c r="FV175" s="556"/>
      <c r="FW175" s="556"/>
      <c r="FX175" s="556"/>
      <c r="FY175" s="556"/>
      <c r="FZ175" s="560">
        <f t="shared" si="59"/>
        <v>0</v>
      </c>
      <c r="GA175" s="556"/>
      <c r="GB175" s="556"/>
      <c r="GC175" s="556"/>
      <c r="GD175" s="556"/>
      <c r="GE175" s="556"/>
      <c r="GF175" s="555">
        <f t="shared" si="61"/>
        <v>0</v>
      </c>
      <c r="GG175" s="556"/>
      <c r="GH175" s="556"/>
      <c r="GI175" s="556"/>
      <c r="GJ175" s="556"/>
      <c r="GK175" s="556"/>
      <c r="GL175" s="556"/>
      <c r="GV175" s="1"/>
      <c r="GW175" s="1"/>
      <c r="GX175" s="1"/>
      <c r="GY175" s="1"/>
      <c r="GZ175" s="1"/>
      <c r="HA175" s="1"/>
      <c r="HB175" s="1"/>
      <c r="HC175" s="1"/>
      <c r="HD175" s="1"/>
      <c r="HE175" s="1"/>
      <c r="HF175" s="1"/>
      <c r="HG175" s="1"/>
      <c r="HH175" s="1"/>
      <c r="HI175" s="1"/>
    </row>
    <row r="176" spans="50:217" ht="12.75">
      <c r="AX176" s="141" t="str">
        <f t="shared" si="46"/>
        <v>-</v>
      </c>
      <c r="AY176" s="558">
        <f>IF(ROWS($AY$25:AY176)&gt;$BL$9,0,ROWS($AY$25:AY176))</f>
        <v>0</v>
      </c>
      <c r="AZ176" s="558"/>
      <c r="BA176" s="558"/>
      <c r="BB176" s="558"/>
      <c r="BC176" s="558"/>
      <c r="BD176" s="557">
        <f t="shared" si="62"/>
        <v>0</v>
      </c>
      <c r="BE176" s="558"/>
      <c r="BF176" s="558"/>
      <c r="BG176" s="558"/>
      <c r="BH176" s="558"/>
      <c r="BI176" s="558"/>
      <c r="BJ176" s="558"/>
      <c r="BK176" s="559">
        <f t="shared" si="47"/>
        <v>0</v>
      </c>
      <c r="BL176" s="558"/>
      <c r="BM176" s="558"/>
      <c r="BN176" s="558"/>
      <c r="BO176" s="558"/>
      <c r="BP176" s="558"/>
      <c r="BQ176" s="560">
        <f t="shared" si="48"/>
        <v>0</v>
      </c>
      <c r="BR176" s="556"/>
      <c r="BS176" s="556"/>
      <c r="BT176" s="556"/>
      <c r="BU176" s="556"/>
      <c r="BV176" s="556"/>
      <c r="BW176" s="560">
        <f t="shared" si="49"/>
        <v>0</v>
      </c>
      <c r="BX176" s="556"/>
      <c r="BY176" s="556"/>
      <c r="BZ176" s="556"/>
      <c r="CA176" s="556"/>
      <c r="CB176" s="556"/>
      <c r="CC176" s="555">
        <f t="shared" si="44"/>
        <v>0</v>
      </c>
      <c r="CD176" s="556"/>
      <c r="CE176" s="556"/>
      <c r="CF176" s="556"/>
      <c r="CG176" s="556"/>
      <c r="CH176" s="556"/>
      <c r="CI176" s="556"/>
      <c r="CK176" s="557">
        <f t="shared" si="63"/>
        <v>0</v>
      </c>
      <c r="CL176" s="558"/>
      <c r="CM176" s="558"/>
      <c r="CN176" s="558"/>
      <c r="CO176" s="558"/>
      <c r="CP176" s="558"/>
      <c r="CQ176" s="558"/>
      <c r="CR176" s="559">
        <f t="shared" si="50"/>
        <v>0</v>
      </c>
      <c r="CS176" s="558"/>
      <c r="CT176" s="558"/>
      <c r="CU176" s="558"/>
      <c r="CV176" s="558"/>
      <c r="CW176" s="558"/>
      <c r="CX176" s="560">
        <f t="shared" si="51"/>
        <v>0</v>
      </c>
      <c r="CY176" s="556"/>
      <c r="CZ176" s="556"/>
      <c r="DA176" s="556"/>
      <c r="DB176" s="556"/>
      <c r="DC176" s="556"/>
      <c r="DD176" s="560">
        <f t="shared" si="52"/>
        <v>0</v>
      </c>
      <c r="DE176" s="556"/>
      <c r="DF176" s="556"/>
      <c r="DG176" s="556"/>
      <c r="DH176" s="556"/>
      <c r="DI176" s="556"/>
      <c r="DJ176" s="555">
        <f t="shared" si="60"/>
        <v>0</v>
      </c>
      <c r="DK176" s="556"/>
      <c r="DL176" s="556"/>
      <c r="DM176" s="556"/>
      <c r="DN176" s="556"/>
      <c r="DO176" s="556"/>
      <c r="DP176" s="556"/>
      <c r="DT176" s="141" t="str">
        <f t="shared" si="53"/>
        <v>-</v>
      </c>
      <c r="DU176" s="558">
        <f>IF(ROWS($DU$25:DU176)&gt;$EH$9,0,ROWS($DU$25:DU176))</f>
        <v>0</v>
      </c>
      <c r="DV176" s="558"/>
      <c r="DW176" s="558"/>
      <c r="DX176" s="558"/>
      <c r="DY176" s="558"/>
      <c r="DZ176" s="557">
        <f t="shared" si="64"/>
        <v>0</v>
      </c>
      <c r="EA176" s="558"/>
      <c r="EB176" s="558"/>
      <c r="EC176" s="558"/>
      <c r="ED176" s="558"/>
      <c r="EE176" s="558"/>
      <c r="EF176" s="558"/>
      <c r="EG176" s="559">
        <f t="shared" si="54"/>
        <v>0</v>
      </c>
      <c r="EH176" s="558"/>
      <c r="EI176" s="558"/>
      <c r="EJ176" s="558"/>
      <c r="EK176" s="558"/>
      <c r="EL176" s="558"/>
      <c r="EM176" s="560">
        <f t="shared" si="55"/>
        <v>0</v>
      </c>
      <c r="EN176" s="556"/>
      <c r="EO176" s="556"/>
      <c r="EP176" s="556"/>
      <c r="EQ176" s="556"/>
      <c r="ER176" s="556"/>
      <c r="ES176" s="560">
        <f t="shared" si="56"/>
        <v>0</v>
      </c>
      <c r="ET176" s="556"/>
      <c r="EU176" s="556"/>
      <c r="EV176" s="556"/>
      <c r="EW176" s="556"/>
      <c r="EX176" s="556"/>
      <c r="EY176" s="555">
        <f t="shared" si="45"/>
        <v>0</v>
      </c>
      <c r="EZ176" s="556"/>
      <c r="FA176" s="556"/>
      <c r="FB176" s="556"/>
      <c r="FC176" s="556"/>
      <c r="FD176" s="556"/>
      <c r="FE176" s="556"/>
      <c r="FG176" s="557">
        <f t="shared" si="65"/>
        <v>0</v>
      </c>
      <c r="FH176" s="558"/>
      <c r="FI176" s="558"/>
      <c r="FJ176" s="558"/>
      <c r="FK176" s="558"/>
      <c r="FL176" s="558"/>
      <c r="FM176" s="558"/>
      <c r="FN176" s="559">
        <f t="shared" si="57"/>
        <v>0</v>
      </c>
      <c r="FO176" s="558"/>
      <c r="FP176" s="558"/>
      <c r="FQ176" s="558"/>
      <c r="FR176" s="558"/>
      <c r="FS176" s="558"/>
      <c r="FT176" s="560">
        <f t="shared" si="58"/>
        <v>0</v>
      </c>
      <c r="FU176" s="556"/>
      <c r="FV176" s="556"/>
      <c r="FW176" s="556"/>
      <c r="FX176" s="556"/>
      <c r="FY176" s="556"/>
      <c r="FZ176" s="560">
        <f t="shared" si="59"/>
        <v>0</v>
      </c>
      <c r="GA176" s="556"/>
      <c r="GB176" s="556"/>
      <c r="GC176" s="556"/>
      <c r="GD176" s="556"/>
      <c r="GE176" s="556"/>
      <c r="GF176" s="555">
        <f t="shared" si="61"/>
        <v>0</v>
      </c>
      <c r="GG176" s="556"/>
      <c r="GH176" s="556"/>
      <c r="GI176" s="556"/>
      <c r="GJ176" s="556"/>
      <c r="GK176" s="556"/>
      <c r="GL176" s="556"/>
      <c r="GV176" s="1"/>
      <c r="GW176" s="1"/>
      <c r="GX176" s="1"/>
      <c r="GY176" s="1"/>
      <c r="GZ176" s="1"/>
      <c r="HA176" s="1"/>
      <c r="HB176" s="1"/>
      <c r="HC176" s="1"/>
      <c r="HD176" s="1"/>
      <c r="HE176" s="1"/>
      <c r="HF176" s="1"/>
      <c r="HG176" s="1"/>
      <c r="HH176" s="1"/>
      <c r="HI176" s="1"/>
    </row>
    <row r="177" spans="50:217" ht="12.75">
      <c r="AX177" s="141" t="str">
        <f t="shared" si="46"/>
        <v>-</v>
      </c>
      <c r="AY177" s="558">
        <f>IF(ROWS($AY$25:AY177)&gt;$BL$9,0,ROWS($AY$25:AY177))</f>
        <v>0</v>
      </c>
      <c r="AZ177" s="558"/>
      <c r="BA177" s="558"/>
      <c r="BB177" s="558"/>
      <c r="BC177" s="558"/>
      <c r="BD177" s="557">
        <f t="shared" si="62"/>
        <v>0</v>
      </c>
      <c r="BE177" s="558"/>
      <c r="BF177" s="558"/>
      <c r="BG177" s="558"/>
      <c r="BH177" s="558"/>
      <c r="BI177" s="558"/>
      <c r="BJ177" s="558"/>
      <c r="BK177" s="559">
        <f t="shared" si="47"/>
        <v>0</v>
      </c>
      <c r="BL177" s="558"/>
      <c r="BM177" s="558"/>
      <c r="BN177" s="558"/>
      <c r="BO177" s="558"/>
      <c r="BP177" s="558"/>
      <c r="BQ177" s="560">
        <f t="shared" si="48"/>
        <v>0</v>
      </c>
      <c r="BR177" s="556"/>
      <c r="BS177" s="556"/>
      <c r="BT177" s="556"/>
      <c r="BU177" s="556"/>
      <c r="BV177" s="556"/>
      <c r="BW177" s="560">
        <f t="shared" si="49"/>
        <v>0</v>
      </c>
      <c r="BX177" s="556"/>
      <c r="BY177" s="556"/>
      <c r="BZ177" s="556"/>
      <c r="CA177" s="556"/>
      <c r="CB177" s="556"/>
      <c r="CC177" s="555">
        <f t="shared" si="44"/>
        <v>0</v>
      </c>
      <c r="CD177" s="556"/>
      <c r="CE177" s="556"/>
      <c r="CF177" s="556"/>
      <c r="CG177" s="556"/>
      <c r="CH177" s="556"/>
      <c r="CI177" s="556"/>
      <c r="CK177" s="557">
        <f t="shared" si="63"/>
        <v>0</v>
      </c>
      <c r="CL177" s="558"/>
      <c r="CM177" s="558"/>
      <c r="CN177" s="558"/>
      <c r="CO177" s="558"/>
      <c r="CP177" s="558"/>
      <c r="CQ177" s="558"/>
      <c r="CR177" s="559">
        <f t="shared" si="50"/>
        <v>0</v>
      </c>
      <c r="CS177" s="558"/>
      <c r="CT177" s="558"/>
      <c r="CU177" s="558"/>
      <c r="CV177" s="558"/>
      <c r="CW177" s="558"/>
      <c r="CX177" s="560">
        <f t="shared" si="51"/>
        <v>0</v>
      </c>
      <c r="CY177" s="556"/>
      <c r="CZ177" s="556"/>
      <c r="DA177" s="556"/>
      <c r="DB177" s="556"/>
      <c r="DC177" s="556"/>
      <c r="DD177" s="560">
        <f t="shared" si="52"/>
        <v>0</v>
      </c>
      <c r="DE177" s="556"/>
      <c r="DF177" s="556"/>
      <c r="DG177" s="556"/>
      <c r="DH177" s="556"/>
      <c r="DI177" s="556"/>
      <c r="DJ177" s="555">
        <f t="shared" si="60"/>
        <v>0</v>
      </c>
      <c r="DK177" s="556"/>
      <c r="DL177" s="556"/>
      <c r="DM177" s="556"/>
      <c r="DN177" s="556"/>
      <c r="DO177" s="556"/>
      <c r="DP177" s="556"/>
      <c r="DT177" s="141" t="str">
        <f t="shared" si="53"/>
        <v>-</v>
      </c>
      <c r="DU177" s="558">
        <f>IF(ROWS($DU$25:DU177)&gt;$EH$9,0,ROWS($DU$25:DU177))</f>
        <v>0</v>
      </c>
      <c r="DV177" s="558"/>
      <c r="DW177" s="558"/>
      <c r="DX177" s="558"/>
      <c r="DY177" s="558"/>
      <c r="DZ177" s="557">
        <f t="shared" si="64"/>
        <v>0</v>
      </c>
      <c r="EA177" s="558"/>
      <c r="EB177" s="558"/>
      <c r="EC177" s="558"/>
      <c r="ED177" s="558"/>
      <c r="EE177" s="558"/>
      <c r="EF177" s="558"/>
      <c r="EG177" s="559">
        <f t="shared" si="54"/>
        <v>0</v>
      </c>
      <c r="EH177" s="558"/>
      <c r="EI177" s="558"/>
      <c r="EJ177" s="558"/>
      <c r="EK177" s="558"/>
      <c r="EL177" s="558"/>
      <c r="EM177" s="560">
        <f t="shared" si="55"/>
        <v>0</v>
      </c>
      <c r="EN177" s="556"/>
      <c r="EO177" s="556"/>
      <c r="EP177" s="556"/>
      <c r="EQ177" s="556"/>
      <c r="ER177" s="556"/>
      <c r="ES177" s="560">
        <f t="shared" si="56"/>
        <v>0</v>
      </c>
      <c r="ET177" s="556"/>
      <c r="EU177" s="556"/>
      <c r="EV177" s="556"/>
      <c r="EW177" s="556"/>
      <c r="EX177" s="556"/>
      <c r="EY177" s="555">
        <f t="shared" si="45"/>
        <v>0</v>
      </c>
      <c r="EZ177" s="556"/>
      <c r="FA177" s="556"/>
      <c r="FB177" s="556"/>
      <c r="FC177" s="556"/>
      <c r="FD177" s="556"/>
      <c r="FE177" s="556"/>
      <c r="FG177" s="557">
        <f t="shared" si="65"/>
        <v>0</v>
      </c>
      <c r="FH177" s="558"/>
      <c r="FI177" s="558"/>
      <c r="FJ177" s="558"/>
      <c r="FK177" s="558"/>
      <c r="FL177" s="558"/>
      <c r="FM177" s="558"/>
      <c r="FN177" s="559">
        <f t="shared" si="57"/>
        <v>0</v>
      </c>
      <c r="FO177" s="558"/>
      <c r="FP177" s="558"/>
      <c r="FQ177" s="558"/>
      <c r="FR177" s="558"/>
      <c r="FS177" s="558"/>
      <c r="FT177" s="560">
        <f t="shared" si="58"/>
        <v>0</v>
      </c>
      <c r="FU177" s="556"/>
      <c r="FV177" s="556"/>
      <c r="FW177" s="556"/>
      <c r="FX177" s="556"/>
      <c r="FY177" s="556"/>
      <c r="FZ177" s="560">
        <f t="shared" si="59"/>
        <v>0</v>
      </c>
      <c r="GA177" s="556"/>
      <c r="GB177" s="556"/>
      <c r="GC177" s="556"/>
      <c r="GD177" s="556"/>
      <c r="GE177" s="556"/>
      <c r="GF177" s="555">
        <f t="shared" si="61"/>
        <v>0</v>
      </c>
      <c r="GG177" s="556"/>
      <c r="GH177" s="556"/>
      <c r="GI177" s="556"/>
      <c r="GJ177" s="556"/>
      <c r="GK177" s="556"/>
      <c r="GL177" s="556"/>
      <c r="GV177" s="1"/>
      <c r="GW177" s="1"/>
      <c r="GX177" s="1"/>
      <c r="GY177" s="1"/>
      <c r="GZ177" s="1"/>
      <c r="HA177" s="1"/>
      <c r="HB177" s="1"/>
      <c r="HC177" s="1"/>
      <c r="HD177" s="1"/>
      <c r="HE177" s="1"/>
      <c r="HF177" s="1"/>
      <c r="HG177" s="1"/>
      <c r="HH177" s="1"/>
      <c r="HI177" s="1"/>
    </row>
    <row r="178" spans="50:217" ht="12.75">
      <c r="AX178" s="141" t="str">
        <f t="shared" si="46"/>
        <v>-</v>
      </c>
      <c r="AY178" s="558">
        <f>IF(ROWS($AY$25:AY178)&gt;$BL$9,0,ROWS($AY$25:AY178))</f>
        <v>0</v>
      </c>
      <c r="AZ178" s="558"/>
      <c r="BA178" s="558"/>
      <c r="BB178" s="558"/>
      <c r="BC178" s="558"/>
      <c r="BD178" s="557">
        <f t="shared" si="62"/>
        <v>0</v>
      </c>
      <c r="BE178" s="558"/>
      <c r="BF178" s="558"/>
      <c r="BG178" s="558"/>
      <c r="BH178" s="558"/>
      <c r="BI178" s="558"/>
      <c r="BJ178" s="558"/>
      <c r="BK178" s="559">
        <f t="shared" si="47"/>
        <v>0</v>
      </c>
      <c r="BL178" s="558"/>
      <c r="BM178" s="558"/>
      <c r="BN178" s="558"/>
      <c r="BO178" s="558"/>
      <c r="BP178" s="558"/>
      <c r="BQ178" s="560">
        <f t="shared" si="48"/>
        <v>0</v>
      </c>
      <c r="BR178" s="556"/>
      <c r="BS178" s="556"/>
      <c r="BT178" s="556"/>
      <c r="BU178" s="556"/>
      <c r="BV178" s="556"/>
      <c r="BW178" s="560">
        <f t="shared" si="49"/>
        <v>0</v>
      </c>
      <c r="BX178" s="556"/>
      <c r="BY178" s="556"/>
      <c r="BZ178" s="556"/>
      <c r="CA178" s="556"/>
      <c r="CB178" s="556"/>
      <c r="CC178" s="555">
        <f t="shared" si="44"/>
        <v>0</v>
      </c>
      <c r="CD178" s="556"/>
      <c r="CE178" s="556"/>
      <c r="CF178" s="556"/>
      <c r="CG178" s="556"/>
      <c r="CH178" s="556"/>
      <c r="CI178" s="556"/>
      <c r="CK178" s="557">
        <f t="shared" si="63"/>
        <v>0</v>
      </c>
      <c r="CL178" s="558"/>
      <c r="CM178" s="558"/>
      <c r="CN178" s="558"/>
      <c r="CO178" s="558"/>
      <c r="CP178" s="558"/>
      <c r="CQ178" s="558"/>
      <c r="CR178" s="559">
        <f t="shared" si="50"/>
        <v>0</v>
      </c>
      <c r="CS178" s="558"/>
      <c r="CT178" s="558"/>
      <c r="CU178" s="558"/>
      <c r="CV178" s="558"/>
      <c r="CW178" s="558"/>
      <c r="CX178" s="560">
        <f t="shared" si="51"/>
        <v>0</v>
      </c>
      <c r="CY178" s="556"/>
      <c r="CZ178" s="556"/>
      <c r="DA178" s="556"/>
      <c r="DB178" s="556"/>
      <c r="DC178" s="556"/>
      <c r="DD178" s="560">
        <f t="shared" si="52"/>
        <v>0</v>
      </c>
      <c r="DE178" s="556"/>
      <c r="DF178" s="556"/>
      <c r="DG178" s="556"/>
      <c r="DH178" s="556"/>
      <c r="DI178" s="556"/>
      <c r="DJ178" s="555">
        <f t="shared" si="60"/>
        <v>0</v>
      </c>
      <c r="DK178" s="556"/>
      <c r="DL178" s="556"/>
      <c r="DM178" s="556"/>
      <c r="DN178" s="556"/>
      <c r="DO178" s="556"/>
      <c r="DP178" s="556"/>
      <c r="DT178" s="141" t="str">
        <f t="shared" si="53"/>
        <v>-</v>
      </c>
      <c r="DU178" s="558">
        <f>IF(ROWS($DU$25:DU178)&gt;$EH$9,0,ROWS($DU$25:DU178))</f>
        <v>0</v>
      </c>
      <c r="DV178" s="558"/>
      <c r="DW178" s="558"/>
      <c r="DX178" s="558"/>
      <c r="DY178" s="558"/>
      <c r="DZ178" s="557">
        <f t="shared" si="64"/>
        <v>0</v>
      </c>
      <c r="EA178" s="558"/>
      <c r="EB178" s="558"/>
      <c r="EC178" s="558"/>
      <c r="ED178" s="558"/>
      <c r="EE178" s="558"/>
      <c r="EF178" s="558"/>
      <c r="EG178" s="559">
        <f t="shared" si="54"/>
        <v>0</v>
      </c>
      <c r="EH178" s="558"/>
      <c r="EI178" s="558"/>
      <c r="EJ178" s="558"/>
      <c r="EK178" s="558"/>
      <c r="EL178" s="558"/>
      <c r="EM178" s="560">
        <f t="shared" si="55"/>
        <v>0</v>
      </c>
      <c r="EN178" s="556"/>
      <c r="EO178" s="556"/>
      <c r="EP178" s="556"/>
      <c r="EQ178" s="556"/>
      <c r="ER178" s="556"/>
      <c r="ES178" s="560">
        <f t="shared" si="56"/>
        <v>0</v>
      </c>
      <c r="ET178" s="556"/>
      <c r="EU178" s="556"/>
      <c r="EV178" s="556"/>
      <c r="EW178" s="556"/>
      <c r="EX178" s="556"/>
      <c r="EY178" s="555">
        <f t="shared" si="45"/>
        <v>0</v>
      </c>
      <c r="EZ178" s="556"/>
      <c r="FA178" s="556"/>
      <c r="FB178" s="556"/>
      <c r="FC178" s="556"/>
      <c r="FD178" s="556"/>
      <c r="FE178" s="556"/>
      <c r="FG178" s="557">
        <f t="shared" si="65"/>
        <v>0</v>
      </c>
      <c r="FH178" s="558"/>
      <c r="FI178" s="558"/>
      <c r="FJ178" s="558"/>
      <c r="FK178" s="558"/>
      <c r="FL178" s="558"/>
      <c r="FM178" s="558"/>
      <c r="FN178" s="559">
        <f t="shared" si="57"/>
        <v>0</v>
      </c>
      <c r="FO178" s="558"/>
      <c r="FP178" s="558"/>
      <c r="FQ178" s="558"/>
      <c r="FR178" s="558"/>
      <c r="FS178" s="558"/>
      <c r="FT178" s="560">
        <f t="shared" si="58"/>
        <v>0</v>
      </c>
      <c r="FU178" s="556"/>
      <c r="FV178" s="556"/>
      <c r="FW178" s="556"/>
      <c r="FX178" s="556"/>
      <c r="FY178" s="556"/>
      <c r="FZ178" s="560">
        <f t="shared" si="59"/>
        <v>0</v>
      </c>
      <c r="GA178" s="556"/>
      <c r="GB178" s="556"/>
      <c r="GC178" s="556"/>
      <c r="GD178" s="556"/>
      <c r="GE178" s="556"/>
      <c r="GF178" s="555">
        <f t="shared" si="61"/>
        <v>0</v>
      </c>
      <c r="GG178" s="556"/>
      <c r="GH178" s="556"/>
      <c r="GI178" s="556"/>
      <c r="GJ178" s="556"/>
      <c r="GK178" s="556"/>
      <c r="GL178" s="556"/>
      <c r="GV178" s="1"/>
      <c r="GW178" s="1"/>
      <c r="GX178" s="1"/>
      <c r="GY178" s="1"/>
      <c r="GZ178" s="1"/>
      <c r="HA178" s="1"/>
      <c r="HB178" s="1"/>
      <c r="HC178" s="1"/>
      <c r="HD178" s="1"/>
      <c r="HE178" s="1"/>
      <c r="HF178" s="1"/>
      <c r="HG178" s="1"/>
      <c r="HH178" s="1"/>
      <c r="HI178" s="1"/>
    </row>
    <row r="179" spans="50:217" ht="12.75">
      <c r="AX179" s="141" t="str">
        <f t="shared" si="46"/>
        <v>-</v>
      </c>
      <c r="AY179" s="558">
        <f>IF(ROWS($AY$25:AY179)&gt;$BL$9,0,ROWS($AY$25:AY179))</f>
        <v>0</v>
      </c>
      <c r="AZ179" s="558"/>
      <c r="BA179" s="558"/>
      <c r="BB179" s="558"/>
      <c r="BC179" s="558"/>
      <c r="BD179" s="557">
        <f t="shared" si="62"/>
        <v>0</v>
      </c>
      <c r="BE179" s="558"/>
      <c r="BF179" s="558"/>
      <c r="BG179" s="558"/>
      <c r="BH179" s="558"/>
      <c r="BI179" s="558"/>
      <c r="BJ179" s="558"/>
      <c r="BK179" s="559">
        <f t="shared" si="47"/>
        <v>0</v>
      </c>
      <c r="BL179" s="558"/>
      <c r="BM179" s="558"/>
      <c r="BN179" s="558"/>
      <c r="BO179" s="558"/>
      <c r="BP179" s="558"/>
      <c r="BQ179" s="560">
        <f t="shared" si="48"/>
        <v>0</v>
      </c>
      <c r="BR179" s="556"/>
      <c r="BS179" s="556"/>
      <c r="BT179" s="556"/>
      <c r="BU179" s="556"/>
      <c r="BV179" s="556"/>
      <c r="BW179" s="560">
        <f t="shared" si="49"/>
        <v>0</v>
      </c>
      <c r="BX179" s="556"/>
      <c r="BY179" s="556"/>
      <c r="BZ179" s="556"/>
      <c r="CA179" s="556"/>
      <c r="CB179" s="556"/>
      <c r="CC179" s="555">
        <f t="shared" si="44"/>
        <v>0</v>
      </c>
      <c r="CD179" s="556"/>
      <c r="CE179" s="556"/>
      <c r="CF179" s="556"/>
      <c r="CG179" s="556"/>
      <c r="CH179" s="556"/>
      <c r="CI179" s="556"/>
      <c r="CK179" s="557">
        <f t="shared" si="63"/>
        <v>0</v>
      </c>
      <c r="CL179" s="558"/>
      <c r="CM179" s="558"/>
      <c r="CN179" s="558"/>
      <c r="CO179" s="558"/>
      <c r="CP179" s="558"/>
      <c r="CQ179" s="558"/>
      <c r="CR179" s="559">
        <f t="shared" si="50"/>
        <v>0</v>
      </c>
      <c r="CS179" s="558"/>
      <c r="CT179" s="558"/>
      <c r="CU179" s="558"/>
      <c r="CV179" s="558"/>
      <c r="CW179" s="558"/>
      <c r="CX179" s="560">
        <f t="shared" si="51"/>
        <v>0</v>
      </c>
      <c r="CY179" s="556"/>
      <c r="CZ179" s="556"/>
      <c r="DA179" s="556"/>
      <c r="DB179" s="556"/>
      <c r="DC179" s="556"/>
      <c r="DD179" s="560">
        <f t="shared" si="52"/>
        <v>0</v>
      </c>
      <c r="DE179" s="556"/>
      <c r="DF179" s="556"/>
      <c r="DG179" s="556"/>
      <c r="DH179" s="556"/>
      <c r="DI179" s="556"/>
      <c r="DJ179" s="555">
        <f t="shared" si="60"/>
        <v>0</v>
      </c>
      <c r="DK179" s="556"/>
      <c r="DL179" s="556"/>
      <c r="DM179" s="556"/>
      <c r="DN179" s="556"/>
      <c r="DO179" s="556"/>
      <c r="DP179" s="556"/>
      <c r="DT179" s="141" t="str">
        <f t="shared" si="53"/>
        <v>-</v>
      </c>
      <c r="DU179" s="558">
        <f>IF(ROWS($DU$25:DU179)&gt;$EH$9,0,ROWS($DU$25:DU179))</f>
        <v>0</v>
      </c>
      <c r="DV179" s="558"/>
      <c r="DW179" s="558"/>
      <c r="DX179" s="558"/>
      <c r="DY179" s="558"/>
      <c r="DZ179" s="557">
        <f t="shared" si="64"/>
        <v>0</v>
      </c>
      <c r="EA179" s="558"/>
      <c r="EB179" s="558"/>
      <c r="EC179" s="558"/>
      <c r="ED179" s="558"/>
      <c r="EE179" s="558"/>
      <c r="EF179" s="558"/>
      <c r="EG179" s="559">
        <f t="shared" si="54"/>
        <v>0</v>
      </c>
      <c r="EH179" s="558"/>
      <c r="EI179" s="558"/>
      <c r="EJ179" s="558"/>
      <c r="EK179" s="558"/>
      <c r="EL179" s="558"/>
      <c r="EM179" s="560">
        <f t="shared" si="55"/>
        <v>0</v>
      </c>
      <c r="EN179" s="556"/>
      <c r="EO179" s="556"/>
      <c r="EP179" s="556"/>
      <c r="EQ179" s="556"/>
      <c r="ER179" s="556"/>
      <c r="ES179" s="560">
        <f t="shared" si="56"/>
        <v>0</v>
      </c>
      <c r="ET179" s="556"/>
      <c r="EU179" s="556"/>
      <c r="EV179" s="556"/>
      <c r="EW179" s="556"/>
      <c r="EX179" s="556"/>
      <c r="EY179" s="555">
        <f t="shared" si="45"/>
        <v>0</v>
      </c>
      <c r="EZ179" s="556"/>
      <c r="FA179" s="556"/>
      <c r="FB179" s="556"/>
      <c r="FC179" s="556"/>
      <c r="FD179" s="556"/>
      <c r="FE179" s="556"/>
      <c r="FG179" s="557">
        <f t="shared" si="65"/>
        <v>0</v>
      </c>
      <c r="FH179" s="558"/>
      <c r="FI179" s="558"/>
      <c r="FJ179" s="558"/>
      <c r="FK179" s="558"/>
      <c r="FL179" s="558"/>
      <c r="FM179" s="558"/>
      <c r="FN179" s="559">
        <f t="shared" si="57"/>
        <v>0</v>
      </c>
      <c r="FO179" s="558"/>
      <c r="FP179" s="558"/>
      <c r="FQ179" s="558"/>
      <c r="FR179" s="558"/>
      <c r="FS179" s="558"/>
      <c r="FT179" s="560">
        <f t="shared" si="58"/>
        <v>0</v>
      </c>
      <c r="FU179" s="556"/>
      <c r="FV179" s="556"/>
      <c r="FW179" s="556"/>
      <c r="FX179" s="556"/>
      <c r="FY179" s="556"/>
      <c r="FZ179" s="560">
        <f t="shared" si="59"/>
        <v>0</v>
      </c>
      <c r="GA179" s="556"/>
      <c r="GB179" s="556"/>
      <c r="GC179" s="556"/>
      <c r="GD179" s="556"/>
      <c r="GE179" s="556"/>
      <c r="GF179" s="555">
        <f t="shared" si="61"/>
        <v>0</v>
      </c>
      <c r="GG179" s="556"/>
      <c r="GH179" s="556"/>
      <c r="GI179" s="556"/>
      <c r="GJ179" s="556"/>
      <c r="GK179" s="556"/>
      <c r="GL179" s="556"/>
      <c r="GV179" s="1"/>
      <c r="GW179" s="1"/>
      <c r="GX179" s="1"/>
      <c r="GY179" s="1"/>
      <c r="GZ179" s="1"/>
      <c r="HA179" s="1"/>
      <c r="HB179" s="1"/>
      <c r="HC179" s="1"/>
      <c r="HD179" s="1"/>
      <c r="HE179" s="1"/>
      <c r="HF179" s="1"/>
      <c r="HG179" s="1"/>
      <c r="HH179" s="1"/>
      <c r="HI179" s="1"/>
    </row>
    <row r="180" spans="50:217" ht="12.75">
      <c r="AX180" s="141" t="str">
        <f t="shared" si="46"/>
        <v>-</v>
      </c>
      <c r="AY180" s="558">
        <f>IF(ROWS($AY$25:AY180)&gt;$BL$9,0,ROWS($AY$25:AY180))</f>
        <v>0</v>
      </c>
      <c r="AZ180" s="558"/>
      <c r="BA180" s="558"/>
      <c r="BB180" s="558"/>
      <c r="BC180" s="558"/>
      <c r="BD180" s="557">
        <f t="shared" si="62"/>
        <v>0</v>
      </c>
      <c r="BE180" s="558"/>
      <c r="BF180" s="558"/>
      <c r="BG180" s="558"/>
      <c r="BH180" s="558"/>
      <c r="BI180" s="558"/>
      <c r="BJ180" s="558"/>
      <c r="BK180" s="559">
        <f t="shared" si="47"/>
        <v>0</v>
      </c>
      <c r="BL180" s="558"/>
      <c r="BM180" s="558"/>
      <c r="BN180" s="558"/>
      <c r="BO180" s="558"/>
      <c r="BP180" s="558"/>
      <c r="BQ180" s="560">
        <f t="shared" si="48"/>
        <v>0</v>
      </c>
      <c r="BR180" s="556"/>
      <c r="BS180" s="556"/>
      <c r="BT180" s="556"/>
      <c r="BU180" s="556"/>
      <c r="BV180" s="556"/>
      <c r="BW180" s="560">
        <f t="shared" si="49"/>
        <v>0</v>
      </c>
      <c r="BX180" s="556"/>
      <c r="BY180" s="556"/>
      <c r="BZ180" s="556"/>
      <c r="CA180" s="556"/>
      <c r="CB180" s="556"/>
      <c r="CC180" s="555">
        <f t="shared" si="44"/>
        <v>0</v>
      </c>
      <c r="CD180" s="556"/>
      <c r="CE180" s="556"/>
      <c r="CF180" s="556"/>
      <c r="CG180" s="556"/>
      <c r="CH180" s="556"/>
      <c r="CI180" s="556"/>
      <c r="CK180" s="557">
        <f t="shared" si="63"/>
        <v>0</v>
      </c>
      <c r="CL180" s="558"/>
      <c r="CM180" s="558"/>
      <c r="CN180" s="558"/>
      <c r="CO180" s="558"/>
      <c r="CP180" s="558"/>
      <c r="CQ180" s="558"/>
      <c r="CR180" s="559">
        <f t="shared" si="50"/>
        <v>0</v>
      </c>
      <c r="CS180" s="558"/>
      <c r="CT180" s="558"/>
      <c r="CU180" s="558"/>
      <c r="CV180" s="558"/>
      <c r="CW180" s="558"/>
      <c r="CX180" s="560">
        <f t="shared" si="51"/>
        <v>0</v>
      </c>
      <c r="CY180" s="556"/>
      <c r="CZ180" s="556"/>
      <c r="DA180" s="556"/>
      <c r="DB180" s="556"/>
      <c r="DC180" s="556"/>
      <c r="DD180" s="560">
        <f t="shared" si="52"/>
        <v>0</v>
      </c>
      <c r="DE180" s="556"/>
      <c r="DF180" s="556"/>
      <c r="DG180" s="556"/>
      <c r="DH180" s="556"/>
      <c r="DI180" s="556"/>
      <c r="DJ180" s="555">
        <f t="shared" si="60"/>
        <v>0</v>
      </c>
      <c r="DK180" s="556"/>
      <c r="DL180" s="556"/>
      <c r="DM180" s="556"/>
      <c r="DN180" s="556"/>
      <c r="DO180" s="556"/>
      <c r="DP180" s="556"/>
      <c r="DT180" s="141" t="str">
        <f t="shared" si="53"/>
        <v>-</v>
      </c>
      <c r="DU180" s="558">
        <f>IF(ROWS($DU$25:DU180)&gt;$EH$9,0,ROWS($DU$25:DU180))</f>
        <v>0</v>
      </c>
      <c r="DV180" s="558"/>
      <c r="DW180" s="558"/>
      <c r="DX180" s="558"/>
      <c r="DY180" s="558"/>
      <c r="DZ180" s="557">
        <f t="shared" si="64"/>
        <v>0</v>
      </c>
      <c r="EA180" s="558"/>
      <c r="EB180" s="558"/>
      <c r="EC180" s="558"/>
      <c r="ED180" s="558"/>
      <c r="EE180" s="558"/>
      <c r="EF180" s="558"/>
      <c r="EG180" s="559">
        <f t="shared" si="54"/>
        <v>0</v>
      </c>
      <c r="EH180" s="558"/>
      <c r="EI180" s="558"/>
      <c r="EJ180" s="558"/>
      <c r="EK180" s="558"/>
      <c r="EL180" s="558"/>
      <c r="EM180" s="560">
        <f t="shared" si="55"/>
        <v>0</v>
      </c>
      <c r="EN180" s="556"/>
      <c r="EO180" s="556"/>
      <c r="EP180" s="556"/>
      <c r="EQ180" s="556"/>
      <c r="ER180" s="556"/>
      <c r="ES180" s="560">
        <f t="shared" si="56"/>
        <v>0</v>
      </c>
      <c r="ET180" s="556"/>
      <c r="EU180" s="556"/>
      <c r="EV180" s="556"/>
      <c r="EW180" s="556"/>
      <c r="EX180" s="556"/>
      <c r="EY180" s="555">
        <f t="shared" si="45"/>
        <v>0</v>
      </c>
      <c r="EZ180" s="556"/>
      <c r="FA180" s="556"/>
      <c r="FB180" s="556"/>
      <c r="FC180" s="556"/>
      <c r="FD180" s="556"/>
      <c r="FE180" s="556"/>
      <c r="FG180" s="557">
        <f t="shared" si="65"/>
        <v>0</v>
      </c>
      <c r="FH180" s="558"/>
      <c r="FI180" s="558"/>
      <c r="FJ180" s="558"/>
      <c r="FK180" s="558"/>
      <c r="FL180" s="558"/>
      <c r="FM180" s="558"/>
      <c r="FN180" s="559">
        <f t="shared" si="57"/>
        <v>0</v>
      </c>
      <c r="FO180" s="558"/>
      <c r="FP180" s="558"/>
      <c r="FQ180" s="558"/>
      <c r="FR180" s="558"/>
      <c r="FS180" s="558"/>
      <c r="FT180" s="560">
        <f t="shared" si="58"/>
        <v>0</v>
      </c>
      <c r="FU180" s="556"/>
      <c r="FV180" s="556"/>
      <c r="FW180" s="556"/>
      <c r="FX180" s="556"/>
      <c r="FY180" s="556"/>
      <c r="FZ180" s="560">
        <f t="shared" si="59"/>
        <v>0</v>
      </c>
      <c r="GA180" s="556"/>
      <c r="GB180" s="556"/>
      <c r="GC180" s="556"/>
      <c r="GD180" s="556"/>
      <c r="GE180" s="556"/>
      <c r="GF180" s="555">
        <f t="shared" si="61"/>
        <v>0</v>
      </c>
      <c r="GG180" s="556"/>
      <c r="GH180" s="556"/>
      <c r="GI180" s="556"/>
      <c r="GJ180" s="556"/>
      <c r="GK180" s="556"/>
      <c r="GL180" s="556"/>
      <c r="GV180" s="1"/>
      <c r="GW180" s="1"/>
      <c r="GX180" s="1"/>
      <c r="GY180" s="1"/>
      <c r="GZ180" s="1"/>
      <c r="HA180" s="1"/>
      <c r="HB180" s="1"/>
      <c r="HC180" s="1"/>
      <c r="HD180" s="1"/>
      <c r="HE180" s="1"/>
      <c r="HF180" s="1"/>
      <c r="HG180" s="1"/>
      <c r="HH180" s="1"/>
      <c r="HI180" s="1"/>
    </row>
    <row r="181" spans="50:217" ht="12.75">
      <c r="AX181" s="141" t="str">
        <f t="shared" si="46"/>
        <v>-</v>
      </c>
      <c r="AY181" s="558">
        <f>IF(ROWS($AY$25:AY181)&gt;$BL$9,0,ROWS($AY$25:AY181))</f>
        <v>0</v>
      </c>
      <c r="AZ181" s="558"/>
      <c r="BA181" s="558"/>
      <c r="BB181" s="558"/>
      <c r="BC181" s="558"/>
      <c r="BD181" s="557">
        <f t="shared" si="62"/>
        <v>0</v>
      </c>
      <c r="BE181" s="558"/>
      <c r="BF181" s="558"/>
      <c r="BG181" s="558"/>
      <c r="BH181" s="558"/>
      <c r="BI181" s="558"/>
      <c r="BJ181" s="558"/>
      <c r="BK181" s="559">
        <f t="shared" si="47"/>
        <v>0</v>
      </c>
      <c r="BL181" s="558"/>
      <c r="BM181" s="558"/>
      <c r="BN181" s="558"/>
      <c r="BO181" s="558"/>
      <c r="BP181" s="558"/>
      <c r="BQ181" s="560">
        <f t="shared" si="48"/>
        <v>0</v>
      </c>
      <c r="BR181" s="556"/>
      <c r="BS181" s="556"/>
      <c r="BT181" s="556"/>
      <c r="BU181" s="556"/>
      <c r="BV181" s="556"/>
      <c r="BW181" s="560">
        <f t="shared" si="49"/>
        <v>0</v>
      </c>
      <c r="BX181" s="556"/>
      <c r="BY181" s="556"/>
      <c r="BZ181" s="556"/>
      <c r="CA181" s="556"/>
      <c r="CB181" s="556"/>
      <c r="CC181" s="555">
        <f t="shared" si="44"/>
        <v>0</v>
      </c>
      <c r="CD181" s="556"/>
      <c r="CE181" s="556"/>
      <c r="CF181" s="556"/>
      <c r="CG181" s="556"/>
      <c r="CH181" s="556"/>
      <c r="CI181" s="556"/>
      <c r="CK181" s="557">
        <f t="shared" si="63"/>
        <v>0</v>
      </c>
      <c r="CL181" s="558"/>
      <c r="CM181" s="558"/>
      <c r="CN181" s="558"/>
      <c r="CO181" s="558"/>
      <c r="CP181" s="558"/>
      <c r="CQ181" s="558"/>
      <c r="CR181" s="559">
        <f t="shared" si="50"/>
        <v>0</v>
      </c>
      <c r="CS181" s="558"/>
      <c r="CT181" s="558"/>
      <c r="CU181" s="558"/>
      <c r="CV181" s="558"/>
      <c r="CW181" s="558"/>
      <c r="CX181" s="560">
        <f t="shared" si="51"/>
        <v>0</v>
      </c>
      <c r="CY181" s="556"/>
      <c r="CZ181" s="556"/>
      <c r="DA181" s="556"/>
      <c r="DB181" s="556"/>
      <c r="DC181" s="556"/>
      <c r="DD181" s="560">
        <f t="shared" si="52"/>
        <v>0</v>
      </c>
      <c r="DE181" s="556"/>
      <c r="DF181" s="556"/>
      <c r="DG181" s="556"/>
      <c r="DH181" s="556"/>
      <c r="DI181" s="556"/>
      <c r="DJ181" s="555">
        <f t="shared" si="60"/>
        <v>0</v>
      </c>
      <c r="DK181" s="556"/>
      <c r="DL181" s="556"/>
      <c r="DM181" s="556"/>
      <c r="DN181" s="556"/>
      <c r="DO181" s="556"/>
      <c r="DP181" s="556"/>
      <c r="DT181" s="141" t="str">
        <f t="shared" si="53"/>
        <v>-</v>
      </c>
      <c r="DU181" s="558">
        <f>IF(ROWS($DU$25:DU181)&gt;$EH$9,0,ROWS($DU$25:DU181))</f>
        <v>0</v>
      </c>
      <c r="DV181" s="558"/>
      <c r="DW181" s="558"/>
      <c r="DX181" s="558"/>
      <c r="DY181" s="558"/>
      <c r="DZ181" s="557">
        <f t="shared" si="64"/>
        <v>0</v>
      </c>
      <c r="EA181" s="558"/>
      <c r="EB181" s="558"/>
      <c r="EC181" s="558"/>
      <c r="ED181" s="558"/>
      <c r="EE181" s="558"/>
      <c r="EF181" s="558"/>
      <c r="EG181" s="559">
        <f t="shared" si="54"/>
        <v>0</v>
      </c>
      <c r="EH181" s="558"/>
      <c r="EI181" s="558"/>
      <c r="EJ181" s="558"/>
      <c r="EK181" s="558"/>
      <c r="EL181" s="558"/>
      <c r="EM181" s="560">
        <f t="shared" si="55"/>
        <v>0</v>
      </c>
      <c r="EN181" s="556"/>
      <c r="EO181" s="556"/>
      <c r="EP181" s="556"/>
      <c r="EQ181" s="556"/>
      <c r="ER181" s="556"/>
      <c r="ES181" s="560">
        <f t="shared" si="56"/>
        <v>0</v>
      </c>
      <c r="ET181" s="556"/>
      <c r="EU181" s="556"/>
      <c r="EV181" s="556"/>
      <c r="EW181" s="556"/>
      <c r="EX181" s="556"/>
      <c r="EY181" s="555">
        <f t="shared" si="45"/>
        <v>0</v>
      </c>
      <c r="EZ181" s="556"/>
      <c r="FA181" s="556"/>
      <c r="FB181" s="556"/>
      <c r="FC181" s="556"/>
      <c r="FD181" s="556"/>
      <c r="FE181" s="556"/>
      <c r="FG181" s="557">
        <f t="shared" si="65"/>
        <v>0</v>
      </c>
      <c r="FH181" s="558"/>
      <c r="FI181" s="558"/>
      <c r="FJ181" s="558"/>
      <c r="FK181" s="558"/>
      <c r="FL181" s="558"/>
      <c r="FM181" s="558"/>
      <c r="FN181" s="559">
        <f t="shared" si="57"/>
        <v>0</v>
      </c>
      <c r="FO181" s="558"/>
      <c r="FP181" s="558"/>
      <c r="FQ181" s="558"/>
      <c r="FR181" s="558"/>
      <c r="FS181" s="558"/>
      <c r="FT181" s="560">
        <f t="shared" si="58"/>
        <v>0</v>
      </c>
      <c r="FU181" s="556"/>
      <c r="FV181" s="556"/>
      <c r="FW181" s="556"/>
      <c r="FX181" s="556"/>
      <c r="FY181" s="556"/>
      <c r="FZ181" s="560">
        <f t="shared" si="59"/>
        <v>0</v>
      </c>
      <c r="GA181" s="556"/>
      <c r="GB181" s="556"/>
      <c r="GC181" s="556"/>
      <c r="GD181" s="556"/>
      <c r="GE181" s="556"/>
      <c r="GF181" s="555">
        <f t="shared" si="61"/>
        <v>0</v>
      </c>
      <c r="GG181" s="556"/>
      <c r="GH181" s="556"/>
      <c r="GI181" s="556"/>
      <c r="GJ181" s="556"/>
      <c r="GK181" s="556"/>
      <c r="GL181" s="556"/>
      <c r="GV181" s="1"/>
      <c r="GW181" s="1"/>
      <c r="GX181" s="1"/>
      <c r="GY181" s="1"/>
      <c r="GZ181" s="1"/>
      <c r="HA181" s="1"/>
      <c r="HB181" s="1"/>
      <c r="HC181" s="1"/>
      <c r="HD181" s="1"/>
      <c r="HE181" s="1"/>
      <c r="HF181" s="1"/>
      <c r="HG181" s="1"/>
      <c r="HH181" s="1"/>
      <c r="HI181" s="1"/>
    </row>
    <row r="182" spans="50:217" ht="12.75">
      <c r="AX182" s="141" t="str">
        <f t="shared" si="46"/>
        <v>-</v>
      </c>
      <c r="AY182" s="558">
        <f>IF(ROWS($AY$25:AY182)&gt;$BL$9,0,ROWS($AY$25:AY182))</f>
        <v>0</v>
      </c>
      <c r="AZ182" s="558"/>
      <c r="BA182" s="558"/>
      <c r="BB182" s="558"/>
      <c r="BC182" s="558"/>
      <c r="BD182" s="557">
        <f t="shared" si="62"/>
        <v>0</v>
      </c>
      <c r="BE182" s="558"/>
      <c r="BF182" s="558"/>
      <c r="BG182" s="558"/>
      <c r="BH182" s="558"/>
      <c r="BI182" s="558"/>
      <c r="BJ182" s="558"/>
      <c r="BK182" s="559">
        <f t="shared" si="47"/>
        <v>0</v>
      </c>
      <c r="BL182" s="558"/>
      <c r="BM182" s="558"/>
      <c r="BN182" s="558"/>
      <c r="BO182" s="558"/>
      <c r="BP182" s="558"/>
      <c r="BQ182" s="560">
        <f t="shared" si="48"/>
        <v>0</v>
      </c>
      <c r="BR182" s="556"/>
      <c r="BS182" s="556"/>
      <c r="BT182" s="556"/>
      <c r="BU182" s="556"/>
      <c r="BV182" s="556"/>
      <c r="BW182" s="560">
        <f t="shared" si="49"/>
        <v>0</v>
      </c>
      <c r="BX182" s="556"/>
      <c r="BY182" s="556"/>
      <c r="BZ182" s="556"/>
      <c r="CA182" s="556"/>
      <c r="CB182" s="556"/>
      <c r="CC182" s="555">
        <f t="shared" si="44"/>
        <v>0</v>
      </c>
      <c r="CD182" s="556"/>
      <c r="CE182" s="556"/>
      <c r="CF182" s="556"/>
      <c r="CG182" s="556"/>
      <c r="CH182" s="556"/>
      <c r="CI182" s="556"/>
      <c r="CK182" s="557">
        <f t="shared" si="63"/>
        <v>0</v>
      </c>
      <c r="CL182" s="558"/>
      <c r="CM182" s="558"/>
      <c r="CN182" s="558"/>
      <c r="CO182" s="558"/>
      <c r="CP182" s="558"/>
      <c r="CQ182" s="558"/>
      <c r="CR182" s="559">
        <f t="shared" si="50"/>
        <v>0</v>
      </c>
      <c r="CS182" s="558"/>
      <c r="CT182" s="558"/>
      <c r="CU182" s="558"/>
      <c r="CV182" s="558"/>
      <c r="CW182" s="558"/>
      <c r="CX182" s="560">
        <f t="shared" si="51"/>
        <v>0</v>
      </c>
      <c r="CY182" s="556"/>
      <c r="CZ182" s="556"/>
      <c r="DA182" s="556"/>
      <c r="DB182" s="556"/>
      <c r="DC182" s="556"/>
      <c r="DD182" s="560">
        <f t="shared" si="52"/>
        <v>0</v>
      </c>
      <c r="DE182" s="556"/>
      <c r="DF182" s="556"/>
      <c r="DG182" s="556"/>
      <c r="DH182" s="556"/>
      <c r="DI182" s="556"/>
      <c r="DJ182" s="555">
        <f t="shared" si="60"/>
        <v>0</v>
      </c>
      <c r="DK182" s="556"/>
      <c r="DL182" s="556"/>
      <c r="DM182" s="556"/>
      <c r="DN182" s="556"/>
      <c r="DO182" s="556"/>
      <c r="DP182" s="556"/>
      <c r="DT182" s="141" t="str">
        <f t="shared" si="53"/>
        <v>-</v>
      </c>
      <c r="DU182" s="558">
        <f>IF(ROWS($DU$25:DU182)&gt;$EH$9,0,ROWS($DU$25:DU182))</f>
        <v>0</v>
      </c>
      <c r="DV182" s="558"/>
      <c r="DW182" s="558"/>
      <c r="DX182" s="558"/>
      <c r="DY182" s="558"/>
      <c r="DZ182" s="557">
        <f t="shared" si="64"/>
        <v>0</v>
      </c>
      <c r="EA182" s="558"/>
      <c r="EB182" s="558"/>
      <c r="EC182" s="558"/>
      <c r="ED182" s="558"/>
      <c r="EE182" s="558"/>
      <c r="EF182" s="558"/>
      <c r="EG182" s="559">
        <f t="shared" si="54"/>
        <v>0</v>
      </c>
      <c r="EH182" s="558"/>
      <c r="EI182" s="558"/>
      <c r="EJ182" s="558"/>
      <c r="EK182" s="558"/>
      <c r="EL182" s="558"/>
      <c r="EM182" s="560">
        <f t="shared" si="55"/>
        <v>0</v>
      </c>
      <c r="EN182" s="556"/>
      <c r="EO182" s="556"/>
      <c r="EP182" s="556"/>
      <c r="EQ182" s="556"/>
      <c r="ER182" s="556"/>
      <c r="ES182" s="560">
        <f t="shared" si="56"/>
        <v>0</v>
      </c>
      <c r="ET182" s="556"/>
      <c r="EU182" s="556"/>
      <c r="EV182" s="556"/>
      <c r="EW182" s="556"/>
      <c r="EX182" s="556"/>
      <c r="EY182" s="555">
        <f t="shared" si="45"/>
        <v>0</v>
      </c>
      <c r="EZ182" s="556"/>
      <c r="FA182" s="556"/>
      <c r="FB182" s="556"/>
      <c r="FC182" s="556"/>
      <c r="FD182" s="556"/>
      <c r="FE182" s="556"/>
      <c r="FG182" s="557">
        <f t="shared" si="65"/>
        <v>0</v>
      </c>
      <c r="FH182" s="558"/>
      <c r="FI182" s="558"/>
      <c r="FJ182" s="558"/>
      <c r="FK182" s="558"/>
      <c r="FL182" s="558"/>
      <c r="FM182" s="558"/>
      <c r="FN182" s="559">
        <f t="shared" si="57"/>
        <v>0</v>
      </c>
      <c r="FO182" s="558"/>
      <c r="FP182" s="558"/>
      <c r="FQ182" s="558"/>
      <c r="FR182" s="558"/>
      <c r="FS182" s="558"/>
      <c r="FT182" s="560">
        <f t="shared" si="58"/>
        <v>0</v>
      </c>
      <c r="FU182" s="556"/>
      <c r="FV182" s="556"/>
      <c r="FW182" s="556"/>
      <c r="FX182" s="556"/>
      <c r="FY182" s="556"/>
      <c r="FZ182" s="560">
        <f t="shared" si="59"/>
        <v>0</v>
      </c>
      <c r="GA182" s="556"/>
      <c r="GB182" s="556"/>
      <c r="GC182" s="556"/>
      <c r="GD182" s="556"/>
      <c r="GE182" s="556"/>
      <c r="GF182" s="555">
        <f t="shared" si="61"/>
        <v>0</v>
      </c>
      <c r="GG182" s="556"/>
      <c r="GH182" s="556"/>
      <c r="GI182" s="556"/>
      <c r="GJ182" s="556"/>
      <c r="GK182" s="556"/>
      <c r="GL182" s="556"/>
      <c r="GV182" s="1"/>
      <c r="GW182" s="1"/>
      <c r="GX182" s="1"/>
      <c r="GY182" s="1"/>
      <c r="GZ182" s="1"/>
      <c r="HA182" s="1"/>
      <c r="HB182" s="1"/>
      <c r="HC182" s="1"/>
      <c r="HD182" s="1"/>
      <c r="HE182" s="1"/>
      <c r="HF182" s="1"/>
      <c r="HG182" s="1"/>
      <c r="HH182" s="1"/>
      <c r="HI182" s="1"/>
    </row>
    <row r="183" spans="50:217" ht="12.75">
      <c r="AX183" s="141" t="str">
        <f t="shared" si="46"/>
        <v>-</v>
      </c>
      <c r="AY183" s="558">
        <f>IF(ROWS($AY$25:AY183)&gt;$BL$9,0,ROWS($AY$25:AY183))</f>
        <v>0</v>
      </c>
      <c r="AZ183" s="558"/>
      <c r="BA183" s="558"/>
      <c r="BB183" s="558"/>
      <c r="BC183" s="558"/>
      <c r="BD183" s="557">
        <f t="shared" si="62"/>
        <v>0</v>
      </c>
      <c r="BE183" s="558"/>
      <c r="BF183" s="558"/>
      <c r="BG183" s="558"/>
      <c r="BH183" s="558"/>
      <c r="BI183" s="558"/>
      <c r="BJ183" s="558"/>
      <c r="BK183" s="559">
        <f t="shared" si="47"/>
        <v>0</v>
      </c>
      <c r="BL183" s="558"/>
      <c r="BM183" s="558"/>
      <c r="BN183" s="558"/>
      <c r="BO183" s="558"/>
      <c r="BP183" s="558"/>
      <c r="BQ183" s="560">
        <f t="shared" si="48"/>
        <v>0</v>
      </c>
      <c r="BR183" s="556"/>
      <c r="BS183" s="556"/>
      <c r="BT183" s="556"/>
      <c r="BU183" s="556"/>
      <c r="BV183" s="556"/>
      <c r="BW183" s="560">
        <f t="shared" si="49"/>
        <v>0</v>
      </c>
      <c r="BX183" s="556"/>
      <c r="BY183" s="556"/>
      <c r="BZ183" s="556"/>
      <c r="CA183" s="556"/>
      <c r="CB183" s="556"/>
      <c r="CC183" s="555">
        <f t="shared" si="44"/>
        <v>0</v>
      </c>
      <c r="CD183" s="556"/>
      <c r="CE183" s="556"/>
      <c r="CF183" s="556"/>
      <c r="CG183" s="556"/>
      <c r="CH183" s="556"/>
      <c r="CI183" s="556"/>
      <c r="CK183" s="557">
        <f t="shared" si="63"/>
        <v>0</v>
      </c>
      <c r="CL183" s="558"/>
      <c r="CM183" s="558"/>
      <c r="CN183" s="558"/>
      <c r="CO183" s="558"/>
      <c r="CP183" s="558"/>
      <c r="CQ183" s="558"/>
      <c r="CR183" s="559">
        <f t="shared" si="50"/>
        <v>0</v>
      </c>
      <c r="CS183" s="558"/>
      <c r="CT183" s="558"/>
      <c r="CU183" s="558"/>
      <c r="CV183" s="558"/>
      <c r="CW183" s="558"/>
      <c r="CX183" s="560">
        <f t="shared" si="51"/>
        <v>0</v>
      </c>
      <c r="CY183" s="556"/>
      <c r="CZ183" s="556"/>
      <c r="DA183" s="556"/>
      <c r="DB183" s="556"/>
      <c r="DC183" s="556"/>
      <c r="DD183" s="560">
        <f t="shared" si="52"/>
        <v>0</v>
      </c>
      <c r="DE183" s="556"/>
      <c r="DF183" s="556"/>
      <c r="DG183" s="556"/>
      <c r="DH183" s="556"/>
      <c r="DI183" s="556"/>
      <c r="DJ183" s="555">
        <f t="shared" si="60"/>
        <v>0</v>
      </c>
      <c r="DK183" s="556"/>
      <c r="DL183" s="556"/>
      <c r="DM183" s="556"/>
      <c r="DN183" s="556"/>
      <c r="DO183" s="556"/>
      <c r="DP183" s="556"/>
      <c r="DT183" s="141" t="str">
        <f t="shared" si="53"/>
        <v>-</v>
      </c>
      <c r="DU183" s="558">
        <f>IF(ROWS($DU$25:DU183)&gt;$EH$9,0,ROWS($DU$25:DU183))</f>
        <v>0</v>
      </c>
      <c r="DV183" s="558"/>
      <c r="DW183" s="558"/>
      <c r="DX183" s="558"/>
      <c r="DY183" s="558"/>
      <c r="DZ183" s="557">
        <f t="shared" si="64"/>
        <v>0</v>
      </c>
      <c r="EA183" s="558"/>
      <c r="EB183" s="558"/>
      <c r="EC183" s="558"/>
      <c r="ED183" s="558"/>
      <c r="EE183" s="558"/>
      <c r="EF183" s="558"/>
      <c r="EG183" s="559">
        <f t="shared" si="54"/>
        <v>0</v>
      </c>
      <c r="EH183" s="558"/>
      <c r="EI183" s="558"/>
      <c r="EJ183" s="558"/>
      <c r="EK183" s="558"/>
      <c r="EL183" s="558"/>
      <c r="EM183" s="560">
        <f t="shared" si="55"/>
        <v>0</v>
      </c>
      <c r="EN183" s="556"/>
      <c r="EO183" s="556"/>
      <c r="EP183" s="556"/>
      <c r="EQ183" s="556"/>
      <c r="ER183" s="556"/>
      <c r="ES183" s="560">
        <f t="shared" si="56"/>
        <v>0</v>
      </c>
      <c r="ET183" s="556"/>
      <c r="EU183" s="556"/>
      <c r="EV183" s="556"/>
      <c r="EW183" s="556"/>
      <c r="EX183" s="556"/>
      <c r="EY183" s="555">
        <f t="shared" si="45"/>
        <v>0</v>
      </c>
      <c r="EZ183" s="556"/>
      <c r="FA183" s="556"/>
      <c r="FB183" s="556"/>
      <c r="FC183" s="556"/>
      <c r="FD183" s="556"/>
      <c r="FE183" s="556"/>
      <c r="FG183" s="557">
        <f t="shared" si="65"/>
        <v>0</v>
      </c>
      <c r="FH183" s="558"/>
      <c r="FI183" s="558"/>
      <c r="FJ183" s="558"/>
      <c r="FK183" s="558"/>
      <c r="FL183" s="558"/>
      <c r="FM183" s="558"/>
      <c r="FN183" s="559">
        <f t="shared" si="57"/>
        <v>0</v>
      </c>
      <c r="FO183" s="558"/>
      <c r="FP183" s="558"/>
      <c r="FQ183" s="558"/>
      <c r="FR183" s="558"/>
      <c r="FS183" s="558"/>
      <c r="FT183" s="560">
        <f t="shared" si="58"/>
        <v>0</v>
      </c>
      <c r="FU183" s="556"/>
      <c r="FV183" s="556"/>
      <c r="FW183" s="556"/>
      <c r="FX183" s="556"/>
      <c r="FY183" s="556"/>
      <c r="FZ183" s="560">
        <f t="shared" si="59"/>
        <v>0</v>
      </c>
      <c r="GA183" s="556"/>
      <c r="GB183" s="556"/>
      <c r="GC183" s="556"/>
      <c r="GD183" s="556"/>
      <c r="GE183" s="556"/>
      <c r="GF183" s="555">
        <f t="shared" si="61"/>
        <v>0</v>
      </c>
      <c r="GG183" s="556"/>
      <c r="GH183" s="556"/>
      <c r="GI183" s="556"/>
      <c r="GJ183" s="556"/>
      <c r="GK183" s="556"/>
      <c r="GL183" s="556"/>
      <c r="GV183" s="1"/>
      <c r="GW183" s="1"/>
      <c r="GX183" s="1"/>
      <c r="GY183" s="1"/>
      <c r="GZ183" s="1"/>
      <c r="HA183" s="1"/>
      <c r="HB183" s="1"/>
      <c r="HC183" s="1"/>
      <c r="HD183" s="1"/>
      <c r="HE183" s="1"/>
      <c r="HF183" s="1"/>
      <c r="HG183" s="1"/>
      <c r="HH183" s="1"/>
      <c r="HI183" s="1"/>
    </row>
    <row r="184" spans="50:217" ht="12.75">
      <c r="AX184" s="141" t="str">
        <f t="shared" si="46"/>
        <v>-</v>
      </c>
      <c r="AY184" s="558">
        <f>IF(ROWS($AY$25:AY184)&gt;$BL$9,0,ROWS($AY$25:AY184))</f>
        <v>0</v>
      </c>
      <c r="AZ184" s="558"/>
      <c r="BA184" s="558"/>
      <c r="BB184" s="558"/>
      <c r="BC184" s="558"/>
      <c r="BD184" s="557">
        <f t="shared" si="62"/>
        <v>0</v>
      </c>
      <c r="BE184" s="558"/>
      <c r="BF184" s="558"/>
      <c r="BG184" s="558"/>
      <c r="BH184" s="558"/>
      <c r="BI184" s="558"/>
      <c r="BJ184" s="558"/>
      <c r="BK184" s="559">
        <f t="shared" si="47"/>
        <v>0</v>
      </c>
      <c r="BL184" s="558"/>
      <c r="BM184" s="558"/>
      <c r="BN184" s="558"/>
      <c r="BO184" s="558"/>
      <c r="BP184" s="558"/>
      <c r="BQ184" s="560">
        <f t="shared" si="48"/>
        <v>0</v>
      </c>
      <c r="BR184" s="556"/>
      <c r="BS184" s="556"/>
      <c r="BT184" s="556"/>
      <c r="BU184" s="556"/>
      <c r="BV184" s="556"/>
      <c r="BW184" s="560">
        <f t="shared" si="49"/>
        <v>0</v>
      </c>
      <c r="BX184" s="556"/>
      <c r="BY184" s="556"/>
      <c r="BZ184" s="556"/>
      <c r="CA184" s="556"/>
      <c r="CB184" s="556"/>
      <c r="CC184" s="555">
        <f t="shared" si="44"/>
        <v>0</v>
      </c>
      <c r="CD184" s="556"/>
      <c r="CE184" s="556"/>
      <c r="CF184" s="556"/>
      <c r="CG184" s="556"/>
      <c r="CH184" s="556"/>
      <c r="CI184" s="556"/>
      <c r="CK184" s="557">
        <f t="shared" si="63"/>
        <v>0</v>
      </c>
      <c r="CL184" s="558"/>
      <c r="CM184" s="558"/>
      <c r="CN184" s="558"/>
      <c r="CO184" s="558"/>
      <c r="CP184" s="558"/>
      <c r="CQ184" s="558"/>
      <c r="CR184" s="559">
        <f t="shared" si="50"/>
        <v>0</v>
      </c>
      <c r="CS184" s="558"/>
      <c r="CT184" s="558"/>
      <c r="CU184" s="558"/>
      <c r="CV184" s="558"/>
      <c r="CW184" s="558"/>
      <c r="CX184" s="560">
        <f t="shared" si="51"/>
        <v>0</v>
      </c>
      <c r="CY184" s="556"/>
      <c r="CZ184" s="556"/>
      <c r="DA184" s="556"/>
      <c r="DB184" s="556"/>
      <c r="DC184" s="556"/>
      <c r="DD184" s="560">
        <f t="shared" si="52"/>
        <v>0</v>
      </c>
      <c r="DE184" s="556"/>
      <c r="DF184" s="556"/>
      <c r="DG184" s="556"/>
      <c r="DH184" s="556"/>
      <c r="DI184" s="556"/>
      <c r="DJ184" s="555">
        <f t="shared" si="60"/>
        <v>0</v>
      </c>
      <c r="DK184" s="556"/>
      <c r="DL184" s="556"/>
      <c r="DM184" s="556"/>
      <c r="DN184" s="556"/>
      <c r="DO184" s="556"/>
      <c r="DP184" s="556"/>
      <c r="DT184" s="141" t="str">
        <f t="shared" si="53"/>
        <v>-</v>
      </c>
      <c r="DU184" s="558">
        <f>IF(ROWS($DU$25:DU184)&gt;$EH$9,0,ROWS($DU$25:DU184))</f>
        <v>0</v>
      </c>
      <c r="DV184" s="558"/>
      <c r="DW184" s="558"/>
      <c r="DX184" s="558"/>
      <c r="DY184" s="558"/>
      <c r="DZ184" s="557">
        <f t="shared" si="64"/>
        <v>0</v>
      </c>
      <c r="EA184" s="558"/>
      <c r="EB184" s="558"/>
      <c r="EC184" s="558"/>
      <c r="ED184" s="558"/>
      <c r="EE184" s="558"/>
      <c r="EF184" s="558"/>
      <c r="EG184" s="559">
        <f t="shared" si="54"/>
        <v>0</v>
      </c>
      <c r="EH184" s="558"/>
      <c r="EI184" s="558"/>
      <c r="EJ184" s="558"/>
      <c r="EK184" s="558"/>
      <c r="EL184" s="558"/>
      <c r="EM184" s="560">
        <f t="shared" si="55"/>
        <v>0</v>
      </c>
      <c r="EN184" s="556"/>
      <c r="EO184" s="556"/>
      <c r="EP184" s="556"/>
      <c r="EQ184" s="556"/>
      <c r="ER184" s="556"/>
      <c r="ES184" s="560">
        <f t="shared" si="56"/>
        <v>0</v>
      </c>
      <c r="ET184" s="556"/>
      <c r="EU184" s="556"/>
      <c r="EV184" s="556"/>
      <c r="EW184" s="556"/>
      <c r="EX184" s="556"/>
      <c r="EY184" s="555">
        <f t="shared" si="45"/>
        <v>0</v>
      </c>
      <c r="EZ184" s="556"/>
      <c r="FA184" s="556"/>
      <c r="FB184" s="556"/>
      <c r="FC184" s="556"/>
      <c r="FD184" s="556"/>
      <c r="FE184" s="556"/>
      <c r="FG184" s="557">
        <f t="shared" si="65"/>
        <v>0</v>
      </c>
      <c r="FH184" s="558"/>
      <c r="FI184" s="558"/>
      <c r="FJ184" s="558"/>
      <c r="FK184" s="558"/>
      <c r="FL184" s="558"/>
      <c r="FM184" s="558"/>
      <c r="FN184" s="559">
        <f t="shared" si="57"/>
        <v>0</v>
      </c>
      <c r="FO184" s="558"/>
      <c r="FP184" s="558"/>
      <c r="FQ184" s="558"/>
      <c r="FR184" s="558"/>
      <c r="FS184" s="558"/>
      <c r="FT184" s="560">
        <f t="shared" si="58"/>
        <v>0</v>
      </c>
      <c r="FU184" s="556"/>
      <c r="FV184" s="556"/>
      <c r="FW184" s="556"/>
      <c r="FX184" s="556"/>
      <c r="FY184" s="556"/>
      <c r="FZ184" s="560">
        <f t="shared" si="59"/>
        <v>0</v>
      </c>
      <c r="GA184" s="556"/>
      <c r="GB184" s="556"/>
      <c r="GC184" s="556"/>
      <c r="GD184" s="556"/>
      <c r="GE184" s="556"/>
      <c r="GF184" s="555">
        <f t="shared" si="61"/>
        <v>0</v>
      </c>
      <c r="GG184" s="556"/>
      <c r="GH184" s="556"/>
      <c r="GI184" s="556"/>
      <c r="GJ184" s="556"/>
      <c r="GK184" s="556"/>
      <c r="GL184" s="556"/>
      <c r="GV184" s="1"/>
      <c r="GW184" s="1"/>
      <c r="GX184" s="1"/>
      <c r="GY184" s="1"/>
      <c r="GZ184" s="1"/>
      <c r="HA184" s="1"/>
      <c r="HB184" s="1"/>
      <c r="HC184" s="1"/>
      <c r="HD184" s="1"/>
      <c r="HE184" s="1"/>
      <c r="HF184" s="1"/>
      <c r="HG184" s="1"/>
      <c r="HH184" s="1"/>
      <c r="HI184" s="1"/>
    </row>
    <row r="185" spans="50:217" ht="12.75">
      <c r="AX185" s="141" t="str">
        <f t="shared" si="46"/>
        <v>-</v>
      </c>
      <c r="AY185" s="558">
        <f>IF(ROWS($AY$25:AY185)&gt;$BL$9,0,ROWS($AY$25:AY185))</f>
        <v>0</v>
      </c>
      <c r="AZ185" s="558"/>
      <c r="BA185" s="558"/>
      <c r="BB185" s="558"/>
      <c r="BC185" s="558"/>
      <c r="BD185" s="557">
        <f t="shared" si="62"/>
        <v>0</v>
      </c>
      <c r="BE185" s="558"/>
      <c r="BF185" s="558"/>
      <c r="BG185" s="558"/>
      <c r="BH185" s="558"/>
      <c r="BI185" s="558"/>
      <c r="BJ185" s="558"/>
      <c r="BK185" s="559">
        <f t="shared" si="47"/>
        <v>0</v>
      </c>
      <c r="BL185" s="558"/>
      <c r="BM185" s="558"/>
      <c r="BN185" s="558"/>
      <c r="BO185" s="558"/>
      <c r="BP185" s="558"/>
      <c r="BQ185" s="560">
        <f t="shared" si="48"/>
        <v>0</v>
      </c>
      <c r="BR185" s="556"/>
      <c r="BS185" s="556"/>
      <c r="BT185" s="556"/>
      <c r="BU185" s="556"/>
      <c r="BV185" s="556"/>
      <c r="BW185" s="560">
        <f t="shared" si="49"/>
        <v>0</v>
      </c>
      <c r="BX185" s="556"/>
      <c r="BY185" s="556"/>
      <c r="BZ185" s="556"/>
      <c r="CA185" s="556"/>
      <c r="CB185" s="556"/>
      <c r="CC185" s="555">
        <f aca="true" t="shared" si="66" ref="CC185:CC248">IF(AY185=0,0,BD185-BQ185)</f>
        <v>0</v>
      </c>
      <c r="CD185" s="556"/>
      <c r="CE185" s="556"/>
      <c r="CF185" s="556"/>
      <c r="CG185" s="556"/>
      <c r="CH185" s="556"/>
      <c r="CI185" s="556"/>
      <c r="CK185" s="557">
        <f t="shared" si="63"/>
        <v>0</v>
      </c>
      <c r="CL185" s="558"/>
      <c r="CM185" s="558"/>
      <c r="CN185" s="558"/>
      <c r="CO185" s="558"/>
      <c r="CP185" s="558"/>
      <c r="CQ185" s="558"/>
      <c r="CR185" s="559">
        <f t="shared" si="50"/>
        <v>0</v>
      </c>
      <c r="CS185" s="558"/>
      <c r="CT185" s="558"/>
      <c r="CU185" s="558"/>
      <c r="CV185" s="558"/>
      <c r="CW185" s="558"/>
      <c r="CX185" s="560">
        <f t="shared" si="51"/>
        <v>0</v>
      </c>
      <c r="CY185" s="556"/>
      <c r="CZ185" s="556"/>
      <c r="DA185" s="556"/>
      <c r="DB185" s="556"/>
      <c r="DC185" s="556"/>
      <c r="DD185" s="560">
        <f t="shared" si="52"/>
        <v>0</v>
      </c>
      <c r="DE185" s="556"/>
      <c r="DF185" s="556"/>
      <c r="DG185" s="556"/>
      <c r="DH185" s="556"/>
      <c r="DI185" s="556"/>
      <c r="DJ185" s="555">
        <f t="shared" si="60"/>
        <v>0</v>
      </c>
      <c r="DK185" s="556"/>
      <c r="DL185" s="556"/>
      <c r="DM185" s="556"/>
      <c r="DN185" s="556"/>
      <c r="DO185" s="556"/>
      <c r="DP185" s="556"/>
      <c r="DT185" s="141" t="str">
        <f t="shared" si="53"/>
        <v>-</v>
      </c>
      <c r="DU185" s="558">
        <f>IF(ROWS($DU$25:DU185)&gt;$EH$9,0,ROWS($DU$25:DU185))</f>
        <v>0</v>
      </c>
      <c r="DV185" s="558"/>
      <c r="DW185" s="558"/>
      <c r="DX185" s="558"/>
      <c r="DY185" s="558"/>
      <c r="DZ185" s="557">
        <f t="shared" si="64"/>
        <v>0</v>
      </c>
      <c r="EA185" s="558"/>
      <c r="EB185" s="558"/>
      <c r="EC185" s="558"/>
      <c r="ED185" s="558"/>
      <c r="EE185" s="558"/>
      <c r="EF185" s="558"/>
      <c r="EG185" s="559">
        <f t="shared" si="54"/>
        <v>0</v>
      </c>
      <c r="EH185" s="558"/>
      <c r="EI185" s="558"/>
      <c r="EJ185" s="558"/>
      <c r="EK185" s="558"/>
      <c r="EL185" s="558"/>
      <c r="EM185" s="560">
        <f t="shared" si="55"/>
        <v>0</v>
      </c>
      <c r="EN185" s="556"/>
      <c r="EO185" s="556"/>
      <c r="EP185" s="556"/>
      <c r="EQ185" s="556"/>
      <c r="ER185" s="556"/>
      <c r="ES185" s="560">
        <f t="shared" si="56"/>
        <v>0</v>
      </c>
      <c r="ET185" s="556"/>
      <c r="EU185" s="556"/>
      <c r="EV185" s="556"/>
      <c r="EW185" s="556"/>
      <c r="EX185" s="556"/>
      <c r="EY185" s="555">
        <f aca="true" t="shared" si="67" ref="EY185:EY248">IF(DU185=0,0,DZ185-EM185)</f>
        <v>0</v>
      </c>
      <c r="EZ185" s="556"/>
      <c r="FA185" s="556"/>
      <c r="FB185" s="556"/>
      <c r="FC185" s="556"/>
      <c r="FD185" s="556"/>
      <c r="FE185" s="556"/>
      <c r="FG185" s="557">
        <f t="shared" si="65"/>
        <v>0</v>
      </c>
      <c r="FH185" s="558"/>
      <c r="FI185" s="558"/>
      <c r="FJ185" s="558"/>
      <c r="FK185" s="558"/>
      <c r="FL185" s="558"/>
      <c r="FM185" s="558"/>
      <c r="FN185" s="559">
        <f t="shared" si="57"/>
        <v>0</v>
      </c>
      <c r="FO185" s="558"/>
      <c r="FP185" s="558"/>
      <c r="FQ185" s="558"/>
      <c r="FR185" s="558"/>
      <c r="FS185" s="558"/>
      <c r="FT185" s="560">
        <f t="shared" si="58"/>
        <v>0</v>
      </c>
      <c r="FU185" s="556"/>
      <c r="FV185" s="556"/>
      <c r="FW185" s="556"/>
      <c r="FX185" s="556"/>
      <c r="FY185" s="556"/>
      <c r="FZ185" s="560">
        <f t="shared" si="59"/>
        <v>0</v>
      </c>
      <c r="GA185" s="556"/>
      <c r="GB185" s="556"/>
      <c r="GC185" s="556"/>
      <c r="GD185" s="556"/>
      <c r="GE185" s="556"/>
      <c r="GF185" s="555">
        <f t="shared" si="61"/>
        <v>0</v>
      </c>
      <c r="GG185" s="556"/>
      <c r="GH185" s="556"/>
      <c r="GI185" s="556"/>
      <c r="GJ185" s="556"/>
      <c r="GK185" s="556"/>
      <c r="GL185" s="556"/>
      <c r="GV185" s="1"/>
      <c r="GW185" s="1"/>
      <c r="GX185" s="1"/>
      <c r="GY185" s="1"/>
      <c r="GZ185" s="1"/>
      <c r="HA185" s="1"/>
      <c r="HB185" s="1"/>
      <c r="HC185" s="1"/>
      <c r="HD185" s="1"/>
      <c r="HE185" s="1"/>
      <c r="HF185" s="1"/>
      <c r="HG185" s="1"/>
      <c r="HH185" s="1"/>
      <c r="HI185" s="1"/>
    </row>
    <row r="186" spans="50:217" ht="12.75">
      <c r="AX186" s="141" t="str">
        <f t="shared" si="46"/>
        <v>-</v>
      </c>
      <c r="AY186" s="558">
        <f>IF(ROWS($AY$25:AY186)&gt;$BL$9,0,ROWS($AY$25:AY186))</f>
        <v>0</v>
      </c>
      <c r="AZ186" s="558"/>
      <c r="BA186" s="558"/>
      <c r="BB186" s="558"/>
      <c r="BC186" s="558"/>
      <c r="BD186" s="557">
        <f t="shared" si="62"/>
        <v>0</v>
      </c>
      <c r="BE186" s="558"/>
      <c r="BF186" s="558"/>
      <c r="BG186" s="558"/>
      <c r="BH186" s="558"/>
      <c r="BI186" s="558"/>
      <c r="BJ186" s="558"/>
      <c r="BK186" s="559">
        <f t="shared" si="47"/>
        <v>0</v>
      </c>
      <c r="BL186" s="558"/>
      <c r="BM186" s="558"/>
      <c r="BN186" s="558"/>
      <c r="BO186" s="558"/>
      <c r="BP186" s="558"/>
      <c r="BQ186" s="560">
        <f t="shared" si="48"/>
        <v>0</v>
      </c>
      <c r="BR186" s="556"/>
      <c r="BS186" s="556"/>
      <c r="BT186" s="556"/>
      <c r="BU186" s="556"/>
      <c r="BV186" s="556"/>
      <c r="BW186" s="560">
        <f t="shared" si="49"/>
        <v>0</v>
      </c>
      <c r="BX186" s="556"/>
      <c r="BY186" s="556"/>
      <c r="BZ186" s="556"/>
      <c r="CA186" s="556"/>
      <c r="CB186" s="556"/>
      <c r="CC186" s="555">
        <f t="shared" si="66"/>
        <v>0</v>
      </c>
      <c r="CD186" s="556"/>
      <c r="CE186" s="556"/>
      <c r="CF186" s="556"/>
      <c r="CG186" s="556"/>
      <c r="CH186" s="556"/>
      <c r="CI186" s="556"/>
      <c r="CK186" s="557">
        <f t="shared" si="63"/>
        <v>0</v>
      </c>
      <c r="CL186" s="558"/>
      <c r="CM186" s="558"/>
      <c r="CN186" s="558"/>
      <c r="CO186" s="558"/>
      <c r="CP186" s="558"/>
      <c r="CQ186" s="558"/>
      <c r="CR186" s="559">
        <f t="shared" si="50"/>
        <v>0</v>
      </c>
      <c r="CS186" s="558"/>
      <c r="CT186" s="558"/>
      <c r="CU186" s="558"/>
      <c r="CV186" s="558"/>
      <c r="CW186" s="558"/>
      <c r="CX186" s="560">
        <f t="shared" si="51"/>
        <v>0</v>
      </c>
      <c r="CY186" s="556"/>
      <c r="CZ186" s="556"/>
      <c r="DA186" s="556"/>
      <c r="DB186" s="556"/>
      <c r="DC186" s="556"/>
      <c r="DD186" s="560">
        <f t="shared" si="52"/>
        <v>0</v>
      </c>
      <c r="DE186" s="556"/>
      <c r="DF186" s="556"/>
      <c r="DG186" s="556"/>
      <c r="DH186" s="556"/>
      <c r="DI186" s="556"/>
      <c r="DJ186" s="555">
        <f t="shared" si="60"/>
        <v>0</v>
      </c>
      <c r="DK186" s="556"/>
      <c r="DL186" s="556"/>
      <c r="DM186" s="556"/>
      <c r="DN186" s="556"/>
      <c r="DO186" s="556"/>
      <c r="DP186" s="556"/>
      <c r="DT186" s="141" t="str">
        <f t="shared" si="53"/>
        <v>-</v>
      </c>
      <c r="DU186" s="558">
        <f>IF(ROWS($DU$25:DU186)&gt;$EH$9,0,ROWS($DU$25:DU186))</f>
        <v>0</v>
      </c>
      <c r="DV186" s="558"/>
      <c r="DW186" s="558"/>
      <c r="DX186" s="558"/>
      <c r="DY186" s="558"/>
      <c r="DZ186" s="557">
        <f t="shared" si="64"/>
        <v>0</v>
      </c>
      <c r="EA186" s="558"/>
      <c r="EB186" s="558"/>
      <c r="EC186" s="558"/>
      <c r="ED186" s="558"/>
      <c r="EE186" s="558"/>
      <c r="EF186" s="558"/>
      <c r="EG186" s="559">
        <f t="shared" si="54"/>
        <v>0</v>
      </c>
      <c r="EH186" s="558"/>
      <c r="EI186" s="558"/>
      <c r="EJ186" s="558"/>
      <c r="EK186" s="558"/>
      <c r="EL186" s="558"/>
      <c r="EM186" s="560">
        <f t="shared" si="55"/>
        <v>0</v>
      </c>
      <c r="EN186" s="556"/>
      <c r="EO186" s="556"/>
      <c r="EP186" s="556"/>
      <c r="EQ186" s="556"/>
      <c r="ER186" s="556"/>
      <c r="ES186" s="560">
        <f t="shared" si="56"/>
        <v>0</v>
      </c>
      <c r="ET186" s="556"/>
      <c r="EU186" s="556"/>
      <c r="EV186" s="556"/>
      <c r="EW186" s="556"/>
      <c r="EX186" s="556"/>
      <c r="EY186" s="555">
        <f t="shared" si="67"/>
        <v>0</v>
      </c>
      <c r="EZ186" s="556"/>
      <c r="FA186" s="556"/>
      <c r="FB186" s="556"/>
      <c r="FC186" s="556"/>
      <c r="FD186" s="556"/>
      <c r="FE186" s="556"/>
      <c r="FG186" s="557">
        <f t="shared" si="65"/>
        <v>0</v>
      </c>
      <c r="FH186" s="558"/>
      <c r="FI186" s="558"/>
      <c r="FJ186" s="558"/>
      <c r="FK186" s="558"/>
      <c r="FL186" s="558"/>
      <c r="FM186" s="558"/>
      <c r="FN186" s="559">
        <f t="shared" si="57"/>
        <v>0</v>
      </c>
      <c r="FO186" s="558"/>
      <c r="FP186" s="558"/>
      <c r="FQ186" s="558"/>
      <c r="FR186" s="558"/>
      <c r="FS186" s="558"/>
      <c r="FT186" s="560">
        <f t="shared" si="58"/>
        <v>0</v>
      </c>
      <c r="FU186" s="556"/>
      <c r="FV186" s="556"/>
      <c r="FW186" s="556"/>
      <c r="FX186" s="556"/>
      <c r="FY186" s="556"/>
      <c r="FZ186" s="560">
        <f t="shared" si="59"/>
        <v>0</v>
      </c>
      <c r="GA186" s="556"/>
      <c r="GB186" s="556"/>
      <c r="GC186" s="556"/>
      <c r="GD186" s="556"/>
      <c r="GE186" s="556"/>
      <c r="GF186" s="555">
        <f t="shared" si="61"/>
        <v>0</v>
      </c>
      <c r="GG186" s="556"/>
      <c r="GH186" s="556"/>
      <c r="GI186" s="556"/>
      <c r="GJ186" s="556"/>
      <c r="GK186" s="556"/>
      <c r="GL186" s="556"/>
      <c r="GV186" s="1"/>
      <c r="GW186" s="1"/>
      <c r="GX186" s="1"/>
      <c r="GY186" s="1"/>
      <c r="GZ186" s="1"/>
      <c r="HA186" s="1"/>
      <c r="HB186" s="1"/>
      <c r="HC186" s="1"/>
      <c r="HD186" s="1"/>
      <c r="HE186" s="1"/>
      <c r="HF186" s="1"/>
      <c r="HG186" s="1"/>
      <c r="HH186" s="1"/>
      <c r="HI186" s="1"/>
    </row>
    <row r="187" spans="50:217" ht="12.75">
      <c r="AX187" s="141" t="str">
        <f t="shared" si="46"/>
        <v>-</v>
      </c>
      <c r="AY187" s="558">
        <f>IF(ROWS($AY$25:AY187)&gt;$BL$9,0,ROWS($AY$25:AY187))</f>
        <v>0</v>
      </c>
      <c r="AZ187" s="558"/>
      <c r="BA187" s="558"/>
      <c r="BB187" s="558"/>
      <c r="BC187" s="558"/>
      <c r="BD187" s="557">
        <f t="shared" si="62"/>
        <v>0</v>
      </c>
      <c r="BE187" s="558"/>
      <c r="BF187" s="558"/>
      <c r="BG187" s="558"/>
      <c r="BH187" s="558"/>
      <c r="BI187" s="558"/>
      <c r="BJ187" s="558"/>
      <c r="BK187" s="559">
        <f t="shared" si="47"/>
        <v>0</v>
      </c>
      <c r="BL187" s="558"/>
      <c r="BM187" s="558"/>
      <c r="BN187" s="558"/>
      <c r="BO187" s="558"/>
      <c r="BP187" s="558"/>
      <c r="BQ187" s="560">
        <f t="shared" si="48"/>
        <v>0</v>
      </c>
      <c r="BR187" s="556"/>
      <c r="BS187" s="556"/>
      <c r="BT187" s="556"/>
      <c r="BU187" s="556"/>
      <c r="BV187" s="556"/>
      <c r="BW187" s="560">
        <f t="shared" si="49"/>
        <v>0</v>
      </c>
      <c r="BX187" s="556"/>
      <c r="BY187" s="556"/>
      <c r="BZ187" s="556"/>
      <c r="CA187" s="556"/>
      <c r="CB187" s="556"/>
      <c r="CC187" s="555">
        <f t="shared" si="66"/>
        <v>0</v>
      </c>
      <c r="CD187" s="556"/>
      <c r="CE187" s="556"/>
      <c r="CF187" s="556"/>
      <c r="CG187" s="556"/>
      <c r="CH187" s="556"/>
      <c r="CI187" s="556"/>
      <c r="CK187" s="557">
        <f t="shared" si="63"/>
        <v>0</v>
      </c>
      <c r="CL187" s="558"/>
      <c r="CM187" s="558"/>
      <c r="CN187" s="558"/>
      <c r="CO187" s="558"/>
      <c r="CP187" s="558"/>
      <c r="CQ187" s="558"/>
      <c r="CR187" s="559">
        <f t="shared" si="50"/>
        <v>0</v>
      </c>
      <c r="CS187" s="558"/>
      <c r="CT187" s="558"/>
      <c r="CU187" s="558"/>
      <c r="CV187" s="558"/>
      <c r="CW187" s="558"/>
      <c r="CX187" s="560">
        <f t="shared" si="51"/>
        <v>0</v>
      </c>
      <c r="CY187" s="556"/>
      <c r="CZ187" s="556"/>
      <c r="DA187" s="556"/>
      <c r="DB187" s="556"/>
      <c r="DC187" s="556"/>
      <c r="DD187" s="560">
        <f t="shared" si="52"/>
        <v>0</v>
      </c>
      <c r="DE187" s="556"/>
      <c r="DF187" s="556"/>
      <c r="DG187" s="556"/>
      <c r="DH187" s="556"/>
      <c r="DI187" s="556"/>
      <c r="DJ187" s="555">
        <f t="shared" si="60"/>
        <v>0</v>
      </c>
      <c r="DK187" s="556"/>
      <c r="DL187" s="556"/>
      <c r="DM187" s="556"/>
      <c r="DN187" s="556"/>
      <c r="DO187" s="556"/>
      <c r="DP187" s="556"/>
      <c r="DT187" s="141" t="str">
        <f t="shared" si="53"/>
        <v>-</v>
      </c>
      <c r="DU187" s="558">
        <f>IF(ROWS($DU$25:DU187)&gt;$EH$9,0,ROWS($DU$25:DU187))</f>
        <v>0</v>
      </c>
      <c r="DV187" s="558"/>
      <c r="DW187" s="558"/>
      <c r="DX187" s="558"/>
      <c r="DY187" s="558"/>
      <c r="DZ187" s="557">
        <f t="shared" si="64"/>
        <v>0</v>
      </c>
      <c r="EA187" s="558"/>
      <c r="EB187" s="558"/>
      <c r="EC187" s="558"/>
      <c r="ED187" s="558"/>
      <c r="EE187" s="558"/>
      <c r="EF187" s="558"/>
      <c r="EG187" s="559">
        <f t="shared" si="54"/>
        <v>0</v>
      </c>
      <c r="EH187" s="558"/>
      <c r="EI187" s="558"/>
      <c r="EJ187" s="558"/>
      <c r="EK187" s="558"/>
      <c r="EL187" s="558"/>
      <c r="EM187" s="560">
        <f t="shared" si="55"/>
        <v>0</v>
      </c>
      <c r="EN187" s="556"/>
      <c r="EO187" s="556"/>
      <c r="EP187" s="556"/>
      <c r="EQ187" s="556"/>
      <c r="ER187" s="556"/>
      <c r="ES187" s="560">
        <f t="shared" si="56"/>
        <v>0</v>
      </c>
      <c r="ET187" s="556"/>
      <c r="EU187" s="556"/>
      <c r="EV187" s="556"/>
      <c r="EW187" s="556"/>
      <c r="EX187" s="556"/>
      <c r="EY187" s="555">
        <f t="shared" si="67"/>
        <v>0</v>
      </c>
      <c r="EZ187" s="556"/>
      <c r="FA187" s="556"/>
      <c r="FB187" s="556"/>
      <c r="FC187" s="556"/>
      <c r="FD187" s="556"/>
      <c r="FE187" s="556"/>
      <c r="FG187" s="557">
        <f t="shared" si="65"/>
        <v>0</v>
      </c>
      <c r="FH187" s="558"/>
      <c r="FI187" s="558"/>
      <c r="FJ187" s="558"/>
      <c r="FK187" s="558"/>
      <c r="FL187" s="558"/>
      <c r="FM187" s="558"/>
      <c r="FN187" s="559">
        <f t="shared" si="57"/>
        <v>0</v>
      </c>
      <c r="FO187" s="558"/>
      <c r="FP187" s="558"/>
      <c r="FQ187" s="558"/>
      <c r="FR187" s="558"/>
      <c r="FS187" s="558"/>
      <c r="FT187" s="560">
        <f t="shared" si="58"/>
        <v>0</v>
      </c>
      <c r="FU187" s="556"/>
      <c r="FV187" s="556"/>
      <c r="FW187" s="556"/>
      <c r="FX187" s="556"/>
      <c r="FY187" s="556"/>
      <c r="FZ187" s="560">
        <f t="shared" si="59"/>
        <v>0</v>
      </c>
      <c r="GA187" s="556"/>
      <c r="GB187" s="556"/>
      <c r="GC187" s="556"/>
      <c r="GD187" s="556"/>
      <c r="GE187" s="556"/>
      <c r="GF187" s="555">
        <f t="shared" si="61"/>
        <v>0</v>
      </c>
      <c r="GG187" s="556"/>
      <c r="GH187" s="556"/>
      <c r="GI187" s="556"/>
      <c r="GJ187" s="556"/>
      <c r="GK187" s="556"/>
      <c r="GL187" s="556"/>
      <c r="GV187" s="1"/>
      <c r="GW187" s="1"/>
      <c r="GX187" s="1"/>
      <c r="GY187" s="1"/>
      <c r="GZ187" s="1"/>
      <c r="HA187" s="1"/>
      <c r="HB187" s="1"/>
      <c r="HC187" s="1"/>
      <c r="HD187" s="1"/>
      <c r="HE187" s="1"/>
      <c r="HF187" s="1"/>
      <c r="HG187" s="1"/>
      <c r="HH187" s="1"/>
      <c r="HI187" s="1"/>
    </row>
    <row r="188" spans="50:217" ht="12.75">
      <c r="AX188" s="141" t="str">
        <f t="shared" si="46"/>
        <v>-</v>
      </c>
      <c r="AY188" s="558">
        <f>IF(ROWS($AY$25:AY188)&gt;$BL$9,0,ROWS($AY$25:AY188))</f>
        <v>0</v>
      </c>
      <c r="AZ188" s="558"/>
      <c r="BA188" s="558"/>
      <c r="BB188" s="558"/>
      <c r="BC188" s="558"/>
      <c r="BD188" s="557">
        <f t="shared" si="62"/>
        <v>0</v>
      </c>
      <c r="BE188" s="558"/>
      <c r="BF188" s="558"/>
      <c r="BG188" s="558"/>
      <c r="BH188" s="558"/>
      <c r="BI188" s="558"/>
      <c r="BJ188" s="558"/>
      <c r="BK188" s="559">
        <f t="shared" si="47"/>
        <v>0</v>
      </c>
      <c r="BL188" s="558"/>
      <c r="BM188" s="558"/>
      <c r="BN188" s="558"/>
      <c r="BO188" s="558"/>
      <c r="BP188" s="558"/>
      <c r="BQ188" s="560">
        <f t="shared" si="48"/>
        <v>0</v>
      </c>
      <c r="BR188" s="556"/>
      <c r="BS188" s="556"/>
      <c r="BT188" s="556"/>
      <c r="BU188" s="556"/>
      <c r="BV188" s="556"/>
      <c r="BW188" s="560">
        <f t="shared" si="49"/>
        <v>0</v>
      </c>
      <c r="BX188" s="556"/>
      <c r="BY188" s="556"/>
      <c r="BZ188" s="556"/>
      <c r="CA188" s="556"/>
      <c r="CB188" s="556"/>
      <c r="CC188" s="555">
        <f t="shared" si="66"/>
        <v>0</v>
      </c>
      <c r="CD188" s="556"/>
      <c r="CE188" s="556"/>
      <c r="CF188" s="556"/>
      <c r="CG188" s="556"/>
      <c r="CH188" s="556"/>
      <c r="CI188" s="556"/>
      <c r="CK188" s="557">
        <f t="shared" si="63"/>
        <v>0</v>
      </c>
      <c r="CL188" s="558"/>
      <c r="CM188" s="558"/>
      <c r="CN188" s="558"/>
      <c r="CO188" s="558"/>
      <c r="CP188" s="558"/>
      <c r="CQ188" s="558"/>
      <c r="CR188" s="559">
        <f t="shared" si="50"/>
        <v>0</v>
      </c>
      <c r="CS188" s="558"/>
      <c r="CT188" s="558"/>
      <c r="CU188" s="558"/>
      <c r="CV188" s="558"/>
      <c r="CW188" s="558"/>
      <c r="CX188" s="560">
        <f t="shared" si="51"/>
        <v>0</v>
      </c>
      <c r="CY188" s="556"/>
      <c r="CZ188" s="556"/>
      <c r="DA188" s="556"/>
      <c r="DB188" s="556"/>
      <c r="DC188" s="556"/>
      <c r="DD188" s="560">
        <f t="shared" si="52"/>
        <v>0</v>
      </c>
      <c r="DE188" s="556"/>
      <c r="DF188" s="556"/>
      <c r="DG188" s="556"/>
      <c r="DH188" s="556"/>
      <c r="DI188" s="556"/>
      <c r="DJ188" s="555">
        <f t="shared" si="60"/>
        <v>0</v>
      </c>
      <c r="DK188" s="556"/>
      <c r="DL188" s="556"/>
      <c r="DM188" s="556"/>
      <c r="DN188" s="556"/>
      <c r="DO188" s="556"/>
      <c r="DP188" s="556"/>
      <c r="DT188" s="141" t="str">
        <f t="shared" si="53"/>
        <v>-</v>
      </c>
      <c r="DU188" s="558">
        <f>IF(ROWS($DU$25:DU188)&gt;$EH$9,0,ROWS($DU$25:DU188))</f>
        <v>0</v>
      </c>
      <c r="DV188" s="558"/>
      <c r="DW188" s="558"/>
      <c r="DX188" s="558"/>
      <c r="DY188" s="558"/>
      <c r="DZ188" s="557">
        <f t="shared" si="64"/>
        <v>0</v>
      </c>
      <c r="EA188" s="558"/>
      <c r="EB188" s="558"/>
      <c r="EC188" s="558"/>
      <c r="ED188" s="558"/>
      <c r="EE188" s="558"/>
      <c r="EF188" s="558"/>
      <c r="EG188" s="559">
        <f t="shared" si="54"/>
        <v>0</v>
      </c>
      <c r="EH188" s="558"/>
      <c r="EI188" s="558"/>
      <c r="EJ188" s="558"/>
      <c r="EK188" s="558"/>
      <c r="EL188" s="558"/>
      <c r="EM188" s="560">
        <f t="shared" si="55"/>
        <v>0</v>
      </c>
      <c r="EN188" s="556"/>
      <c r="EO188" s="556"/>
      <c r="EP188" s="556"/>
      <c r="EQ188" s="556"/>
      <c r="ER188" s="556"/>
      <c r="ES188" s="560">
        <f t="shared" si="56"/>
        <v>0</v>
      </c>
      <c r="ET188" s="556"/>
      <c r="EU188" s="556"/>
      <c r="EV188" s="556"/>
      <c r="EW188" s="556"/>
      <c r="EX188" s="556"/>
      <c r="EY188" s="555">
        <f t="shared" si="67"/>
        <v>0</v>
      </c>
      <c r="EZ188" s="556"/>
      <c r="FA188" s="556"/>
      <c r="FB188" s="556"/>
      <c r="FC188" s="556"/>
      <c r="FD188" s="556"/>
      <c r="FE188" s="556"/>
      <c r="FG188" s="557">
        <f t="shared" si="65"/>
        <v>0</v>
      </c>
      <c r="FH188" s="558"/>
      <c r="FI188" s="558"/>
      <c r="FJ188" s="558"/>
      <c r="FK188" s="558"/>
      <c r="FL188" s="558"/>
      <c r="FM188" s="558"/>
      <c r="FN188" s="559">
        <f t="shared" si="57"/>
        <v>0</v>
      </c>
      <c r="FO188" s="558"/>
      <c r="FP188" s="558"/>
      <c r="FQ188" s="558"/>
      <c r="FR188" s="558"/>
      <c r="FS188" s="558"/>
      <c r="FT188" s="560">
        <f t="shared" si="58"/>
        <v>0</v>
      </c>
      <c r="FU188" s="556"/>
      <c r="FV188" s="556"/>
      <c r="FW188" s="556"/>
      <c r="FX188" s="556"/>
      <c r="FY188" s="556"/>
      <c r="FZ188" s="560">
        <f t="shared" si="59"/>
        <v>0</v>
      </c>
      <c r="GA188" s="556"/>
      <c r="GB188" s="556"/>
      <c r="GC188" s="556"/>
      <c r="GD188" s="556"/>
      <c r="GE188" s="556"/>
      <c r="GF188" s="555">
        <f t="shared" si="61"/>
        <v>0</v>
      </c>
      <c r="GG188" s="556"/>
      <c r="GH188" s="556"/>
      <c r="GI188" s="556"/>
      <c r="GJ188" s="556"/>
      <c r="GK188" s="556"/>
      <c r="GL188" s="556"/>
      <c r="GV188" s="1"/>
      <c r="GW188" s="1"/>
      <c r="GX188" s="1"/>
      <c r="GY188" s="1"/>
      <c r="GZ188" s="1"/>
      <c r="HA188" s="1"/>
      <c r="HB188" s="1"/>
      <c r="HC188" s="1"/>
      <c r="HD188" s="1"/>
      <c r="HE188" s="1"/>
      <c r="HF188" s="1"/>
      <c r="HG188" s="1"/>
      <c r="HH188" s="1"/>
      <c r="HI188" s="1"/>
    </row>
    <row r="189" spans="50:217" ht="12.75">
      <c r="AX189" s="141" t="str">
        <f t="shared" si="46"/>
        <v>-</v>
      </c>
      <c r="AY189" s="558">
        <f>IF(ROWS($AY$25:AY189)&gt;$BL$9,0,ROWS($AY$25:AY189))</f>
        <v>0</v>
      </c>
      <c r="AZ189" s="558"/>
      <c r="BA189" s="558"/>
      <c r="BB189" s="558"/>
      <c r="BC189" s="558"/>
      <c r="BD189" s="557">
        <f t="shared" si="62"/>
        <v>0</v>
      </c>
      <c r="BE189" s="558"/>
      <c r="BF189" s="558"/>
      <c r="BG189" s="558"/>
      <c r="BH189" s="558"/>
      <c r="BI189" s="558"/>
      <c r="BJ189" s="558"/>
      <c r="BK189" s="559">
        <f t="shared" si="47"/>
        <v>0</v>
      </c>
      <c r="BL189" s="558"/>
      <c r="BM189" s="558"/>
      <c r="BN189" s="558"/>
      <c r="BO189" s="558"/>
      <c r="BP189" s="558"/>
      <c r="BQ189" s="560">
        <f t="shared" si="48"/>
        <v>0</v>
      </c>
      <c r="BR189" s="556"/>
      <c r="BS189" s="556"/>
      <c r="BT189" s="556"/>
      <c r="BU189" s="556"/>
      <c r="BV189" s="556"/>
      <c r="BW189" s="560">
        <f t="shared" si="49"/>
        <v>0</v>
      </c>
      <c r="BX189" s="556"/>
      <c r="BY189" s="556"/>
      <c r="BZ189" s="556"/>
      <c r="CA189" s="556"/>
      <c r="CB189" s="556"/>
      <c r="CC189" s="555">
        <f t="shared" si="66"/>
        <v>0</v>
      </c>
      <c r="CD189" s="556"/>
      <c r="CE189" s="556"/>
      <c r="CF189" s="556"/>
      <c r="CG189" s="556"/>
      <c r="CH189" s="556"/>
      <c r="CI189" s="556"/>
      <c r="CK189" s="557">
        <f t="shared" si="63"/>
        <v>0</v>
      </c>
      <c r="CL189" s="558"/>
      <c r="CM189" s="558"/>
      <c r="CN189" s="558"/>
      <c r="CO189" s="558"/>
      <c r="CP189" s="558"/>
      <c r="CQ189" s="558"/>
      <c r="CR189" s="559">
        <f t="shared" si="50"/>
        <v>0</v>
      </c>
      <c r="CS189" s="558"/>
      <c r="CT189" s="558"/>
      <c r="CU189" s="558"/>
      <c r="CV189" s="558"/>
      <c r="CW189" s="558"/>
      <c r="CX189" s="560">
        <f t="shared" si="51"/>
        <v>0</v>
      </c>
      <c r="CY189" s="556"/>
      <c r="CZ189" s="556"/>
      <c r="DA189" s="556"/>
      <c r="DB189" s="556"/>
      <c r="DC189" s="556"/>
      <c r="DD189" s="560">
        <f t="shared" si="52"/>
        <v>0</v>
      </c>
      <c r="DE189" s="556"/>
      <c r="DF189" s="556"/>
      <c r="DG189" s="556"/>
      <c r="DH189" s="556"/>
      <c r="DI189" s="556"/>
      <c r="DJ189" s="555">
        <f t="shared" si="60"/>
        <v>0</v>
      </c>
      <c r="DK189" s="556"/>
      <c r="DL189" s="556"/>
      <c r="DM189" s="556"/>
      <c r="DN189" s="556"/>
      <c r="DO189" s="556"/>
      <c r="DP189" s="556"/>
      <c r="DT189" s="141" t="str">
        <f t="shared" si="53"/>
        <v>-</v>
      </c>
      <c r="DU189" s="558">
        <f>IF(ROWS($DU$25:DU189)&gt;$EH$9,0,ROWS($DU$25:DU189))</f>
        <v>0</v>
      </c>
      <c r="DV189" s="558"/>
      <c r="DW189" s="558"/>
      <c r="DX189" s="558"/>
      <c r="DY189" s="558"/>
      <c r="DZ189" s="557">
        <f t="shared" si="64"/>
        <v>0</v>
      </c>
      <c r="EA189" s="558"/>
      <c r="EB189" s="558"/>
      <c r="EC189" s="558"/>
      <c r="ED189" s="558"/>
      <c r="EE189" s="558"/>
      <c r="EF189" s="558"/>
      <c r="EG189" s="559">
        <f t="shared" si="54"/>
        <v>0</v>
      </c>
      <c r="EH189" s="558"/>
      <c r="EI189" s="558"/>
      <c r="EJ189" s="558"/>
      <c r="EK189" s="558"/>
      <c r="EL189" s="558"/>
      <c r="EM189" s="560">
        <f t="shared" si="55"/>
        <v>0</v>
      </c>
      <c r="EN189" s="556"/>
      <c r="EO189" s="556"/>
      <c r="EP189" s="556"/>
      <c r="EQ189" s="556"/>
      <c r="ER189" s="556"/>
      <c r="ES189" s="560">
        <f t="shared" si="56"/>
        <v>0</v>
      </c>
      <c r="ET189" s="556"/>
      <c r="EU189" s="556"/>
      <c r="EV189" s="556"/>
      <c r="EW189" s="556"/>
      <c r="EX189" s="556"/>
      <c r="EY189" s="555">
        <f t="shared" si="67"/>
        <v>0</v>
      </c>
      <c r="EZ189" s="556"/>
      <c r="FA189" s="556"/>
      <c r="FB189" s="556"/>
      <c r="FC189" s="556"/>
      <c r="FD189" s="556"/>
      <c r="FE189" s="556"/>
      <c r="FG189" s="557">
        <f t="shared" si="65"/>
        <v>0</v>
      </c>
      <c r="FH189" s="558"/>
      <c r="FI189" s="558"/>
      <c r="FJ189" s="558"/>
      <c r="FK189" s="558"/>
      <c r="FL189" s="558"/>
      <c r="FM189" s="558"/>
      <c r="FN189" s="559">
        <f t="shared" si="57"/>
        <v>0</v>
      </c>
      <c r="FO189" s="558"/>
      <c r="FP189" s="558"/>
      <c r="FQ189" s="558"/>
      <c r="FR189" s="558"/>
      <c r="FS189" s="558"/>
      <c r="FT189" s="560">
        <f t="shared" si="58"/>
        <v>0</v>
      </c>
      <c r="FU189" s="556"/>
      <c r="FV189" s="556"/>
      <c r="FW189" s="556"/>
      <c r="FX189" s="556"/>
      <c r="FY189" s="556"/>
      <c r="FZ189" s="560">
        <f t="shared" si="59"/>
        <v>0</v>
      </c>
      <c r="GA189" s="556"/>
      <c r="GB189" s="556"/>
      <c r="GC189" s="556"/>
      <c r="GD189" s="556"/>
      <c r="GE189" s="556"/>
      <c r="GF189" s="555">
        <f t="shared" si="61"/>
        <v>0</v>
      </c>
      <c r="GG189" s="556"/>
      <c r="GH189" s="556"/>
      <c r="GI189" s="556"/>
      <c r="GJ189" s="556"/>
      <c r="GK189" s="556"/>
      <c r="GL189" s="556"/>
      <c r="GV189" s="1"/>
      <c r="GW189" s="1"/>
      <c r="GX189" s="1"/>
      <c r="GY189" s="1"/>
      <c r="GZ189" s="1"/>
      <c r="HA189" s="1"/>
      <c r="HB189" s="1"/>
      <c r="HC189" s="1"/>
      <c r="HD189" s="1"/>
      <c r="HE189" s="1"/>
      <c r="HF189" s="1"/>
      <c r="HG189" s="1"/>
      <c r="HH189" s="1"/>
      <c r="HI189" s="1"/>
    </row>
    <row r="190" spans="50:217" ht="12.75">
      <c r="AX190" s="141" t="str">
        <f t="shared" si="46"/>
        <v>-</v>
      </c>
      <c r="AY190" s="558">
        <f>IF(ROWS($AY$25:AY190)&gt;$BL$9,0,ROWS($AY$25:AY190))</f>
        <v>0</v>
      </c>
      <c r="AZ190" s="558"/>
      <c r="BA190" s="558"/>
      <c r="BB190" s="558"/>
      <c r="BC190" s="558"/>
      <c r="BD190" s="557">
        <f t="shared" si="62"/>
        <v>0</v>
      </c>
      <c r="BE190" s="558"/>
      <c r="BF190" s="558"/>
      <c r="BG190" s="558"/>
      <c r="BH190" s="558"/>
      <c r="BI190" s="558"/>
      <c r="BJ190" s="558"/>
      <c r="BK190" s="559">
        <f t="shared" si="47"/>
        <v>0</v>
      </c>
      <c r="BL190" s="558"/>
      <c r="BM190" s="558"/>
      <c r="BN190" s="558"/>
      <c r="BO190" s="558"/>
      <c r="BP190" s="558"/>
      <c r="BQ190" s="560">
        <f t="shared" si="48"/>
        <v>0</v>
      </c>
      <c r="BR190" s="556"/>
      <c r="BS190" s="556"/>
      <c r="BT190" s="556"/>
      <c r="BU190" s="556"/>
      <c r="BV190" s="556"/>
      <c r="BW190" s="560">
        <f t="shared" si="49"/>
        <v>0</v>
      </c>
      <c r="BX190" s="556"/>
      <c r="BY190" s="556"/>
      <c r="BZ190" s="556"/>
      <c r="CA190" s="556"/>
      <c r="CB190" s="556"/>
      <c r="CC190" s="555">
        <f t="shared" si="66"/>
        <v>0</v>
      </c>
      <c r="CD190" s="556"/>
      <c r="CE190" s="556"/>
      <c r="CF190" s="556"/>
      <c r="CG190" s="556"/>
      <c r="CH190" s="556"/>
      <c r="CI190" s="556"/>
      <c r="CK190" s="557">
        <f t="shared" si="63"/>
        <v>0</v>
      </c>
      <c r="CL190" s="558"/>
      <c r="CM190" s="558"/>
      <c r="CN190" s="558"/>
      <c r="CO190" s="558"/>
      <c r="CP190" s="558"/>
      <c r="CQ190" s="558"/>
      <c r="CR190" s="559">
        <f t="shared" si="50"/>
        <v>0</v>
      </c>
      <c r="CS190" s="558"/>
      <c r="CT190" s="558"/>
      <c r="CU190" s="558"/>
      <c r="CV190" s="558"/>
      <c r="CW190" s="558"/>
      <c r="CX190" s="560">
        <f t="shared" si="51"/>
        <v>0</v>
      </c>
      <c r="CY190" s="556"/>
      <c r="CZ190" s="556"/>
      <c r="DA190" s="556"/>
      <c r="DB190" s="556"/>
      <c r="DC190" s="556"/>
      <c r="DD190" s="560">
        <f t="shared" si="52"/>
        <v>0</v>
      </c>
      <c r="DE190" s="556"/>
      <c r="DF190" s="556"/>
      <c r="DG190" s="556"/>
      <c r="DH190" s="556"/>
      <c r="DI190" s="556"/>
      <c r="DJ190" s="555">
        <f t="shared" si="60"/>
        <v>0</v>
      </c>
      <c r="DK190" s="556"/>
      <c r="DL190" s="556"/>
      <c r="DM190" s="556"/>
      <c r="DN190" s="556"/>
      <c r="DO190" s="556"/>
      <c r="DP190" s="556"/>
      <c r="DT190" s="141" t="str">
        <f t="shared" si="53"/>
        <v>-</v>
      </c>
      <c r="DU190" s="558">
        <f>IF(ROWS($DU$25:DU190)&gt;$EH$9,0,ROWS($DU$25:DU190))</f>
        <v>0</v>
      </c>
      <c r="DV190" s="558"/>
      <c r="DW190" s="558"/>
      <c r="DX190" s="558"/>
      <c r="DY190" s="558"/>
      <c r="DZ190" s="557">
        <f t="shared" si="64"/>
        <v>0</v>
      </c>
      <c r="EA190" s="558"/>
      <c r="EB190" s="558"/>
      <c r="EC190" s="558"/>
      <c r="ED190" s="558"/>
      <c r="EE190" s="558"/>
      <c r="EF190" s="558"/>
      <c r="EG190" s="559">
        <f t="shared" si="54"/>
        <v>0</v>
      </c>
      <c r="EH190" s="558"/>
      <c r="EI190" s="558"/>
      <c r="EJ190" s="558"/>
      <c r="EK190" s="558"/>
      <c r="EL190" s="558"/>
      <c r="EM190" s="560">
        <f t="shared" si="55"/>
        <v>0</v>
      </c>
      <c r="EN190" s="556"/>
      <c r="EO190" s="556"/>
      <c r="EP190" s="556"/>
      <c r="EQ190" s="556"/>
      <c r="ER190" s="556"/>
      <c r="ES190" s="560">
        <f t="shared" si="56"/>
        <v>0</v>
      </c>
      <c r="ET190" s="556"/>
      <c r="EU190" s="556"/>
      <c r="EV190" s="556"/>
      <c r="EW190" s="556"/>
      <c r="EX190" s="556"/>
      <c r="EY190" s="555">
        <f t="shared" si="67"/>
        <v>0</v>
      </c>
      <c r="EZ190" s="556"/>
      <c r="FA190" s="556"/>
      <c r="FB190" s="556"/>
      <c r="FC190" s="556"/>
      <c r="FD190" s="556"/>
      <c r="FE190" s="556"/>
      <c r="FG190" s="557">
        <f t="shared" si="65"/>
        <v>0</v>
      </c>
      <c r="FH190" s="558"/>
      <c r="FI190" s="558"/>
      <c r="FJ190" s="558"/>
      <c r="FK190" s="558"/>
      <c r="FL190" s="558"/>
      <c r="FM190" s="558"/>
      <c r="FN190" s="559">
        <f t="shared" si="57"/>
        <v>0</v>
      </c>
      <c r="FO190" s="558"/>
      <c r="FP190" s="558"/>
      <c r="FQ190" s="558"/>
      <c r="FR190" s="558"/>
      <c r="FS190" s="558"/>
      <c r="FT190" s="560">
        <f t="shared" si="58"/>
        <v>0</v>
      </c>
      <c r="FU190" s="556"/>
      <c r="FV190" s="556"/>
      <c r="FW190" s="556"/>
      <c r="FX190" s="556"/>
      <c r="FY190" s="556"/>
      <c r="FZ190" s="560">
        <f t="shared" si="59"/>
        <v>0</v>
      </c>
      <c r="GA190" s="556"/>
      <c r="GB190" s="556"/>
      <c r="GC190" s="556"/>
      <c r="GD190" s="556"/>
      <c r="GE190" s="556"/>
      <c r="GF190" s="555">
        <f t="shared" si="61"/>
        <v>0</v>
      </c>
      <c r="GG190" s="556"/>
      <c r="GH190" s="556"/>
      <c r="GI190" s="556"/>
      <c r="GJ190" s="556"/>
      <c r="GK190" s="556"/>
      <c r="GL190" s="556"/>
      <c r="GV190" s="1"/>
      <c r="GW190" s="1"/>
      <c r="GX190" s="1"/>
      <c r="GY190" s="1"/>
      <c r="GZ190" s="1"/>
      <c r="HA190" s="1"/>
      <c r="HB190" s="1"/>
      <c r="HC190" s="1"/>
      <c r="HD190" s="1"/>
      <c r="HE190" s="1"/>
      <c r="HF190" s="1"/>
      <c r="HG190" s="1"/>
      <c r="HH190" s="1"/>
      <c r="HI190" s="1"/>
    </row>
    <row r="191" spans="50:217" ht="12.75">
      <c r="AX191" s="141" t="str">
        <f t="shared" si="46"/>
        <v>-</v>
      </c>
      <c r="AY191" s="558">
        <f>IF(ROWS($AY$25:AY191)&gt;$BL$9,0,ROWS($AY$25:AY191))</f>
        <v>0</v>
      </c>
      <c r="AZ191" s="558"/>
      <c r="BA191" s="558"/>
      <c r="BB191" s="558"/>
      <c r="BC191" s="558"/>
      <c r="BD191" s="557">
        <f t="shared" si="62"/>
        <v>0</v>
      </c>
      <c r="BE191" s="558"/>
      <c r="BF191" s="558"/>
      <c r="BG191" s="558"/>
      <c r="BH191" s="558"/>
      <c r="BI191" s="558"/>
      <c r="BJ191" s="558"/>
      <c r="BK191" s="559">
        <f t="shared" si="47"/>
        <v>0</v>
      </c>
      <c r="BL191" s="558"/>
      <c r="BM191" s="558"/>
      <c r="BN191" s="558"/>
      <c r="BO191" s="558"/>
      <c r="BP191" s="558"/>
      <c r="BQ191" s="560">
        <f t="shared" si="48"/>
        <v>0</v>
      </c>
      <c r="BR191" s="556"/>
      <c r="BS191" s="556"/>
      <c r="BT191" s="556"/>
      <c r="BU191" s="556"/>
      <c r="BV191" s="556"/>
      <c r="BW191" s="560">
        <f t="shared" si="49"/>
        <v>0</v>
      </c>
      <c r="BX191" s="556"/>
      <c r="BY191" s="556"/>
      <c r="BZ191" s="556"/>
      <c r="CA191" s="556"/>
      <c r="CB191" s="556"/>
      <c r="CC191" s="555">
        <f t="shared" si="66"/>
        <v>0</v>
      </c>
      <c r="CD191" s="556"/>
      <c r="CE191" s="556"/>
      <c r="CF191" s="556"/>
      <c r="CG191" s="556"/>
      <c r="CH191" s="556"/>
      <c r="CI191" s="556"/>
      <c r="CK191" s="557">
        <f t="shared" si="63"/>
        <v>0</v>
      </c>
      <c r="CL191" s="558"/>
      <c r="CM191" s="558"/>
      <c r="CN191" s="558"/>
      <c r="CO191" s="558"/>
      <c r="CP191" s="558"/>
      <c r="CQ191" s="558"/>
      <c r="CR191" s="559">
        <f t="shared" si="50"/>
        <v>0</v>
      </c>
      <c r="CS191" s="558"/>
      <c r="CT191" s="558"/>
      <c r="CU191" s="558"/>
      <c r="CV191" s="558"/>
      <c r="CW191" s="558"/>
      <c r="CX191" s="560">
        <f t="shared" si="51"/>
        <v>0</v>
      </c>
      <c r="CY191" s="556"/>
      <c r="CZ191" s="556"/>
      <c r="DA191" s="556"/>
      <c r="DB191" s="556"/>
      <c r="DC191" s="556"/>
      <c r="DD191" s="560">
        <f t="shared" si="52"/>
        <v>0</v>
      </c>
      <c r="DE191" s="556"/>
      <c r="DF191" s="556"/>
      <c r="DG191" s="556"/>
      <c r="DH191" s="556"/>
      <c r="DI191" s="556"/>
      <c r="DJ191" s="555">
        <f t="shared" si="60"/>
        <v>0</v>
      </c>
      <c r="DK191" s="556"/>
      <c r="DL191" s="556"/>
      <c r="DM191" s="556"/>
      <c r="DN191" s="556"/>
      <c r="DO191" s="556"/>
      <c r="DP191" s="556"/>
      <c r="DT191" s="141" t="str">
        <f t="shared" si="53"/>
        <v>-</v>
      </c>
      <c r="DU191" s="558">
        <f>IF(ROWS($DU$25:DU191)&gt;$EH$9,0,ROWS($DU$25:DU191))</f>
        <v>0</v>
      </c>
      <c r="DV191" s="558"/>
      <c r="DW191" s="558"/>
      <c r="DX191" s="558"/>
      <c r="DY191" s="558"/>
      <c r="DZ191" s="557">
        <f t="shared" si="64"/>
        <v>0</v>
      </c>
      <c r="EA191" s="558"/>
      <c r="EB191" s="558"/>
      <c r="EC191" s="558"/>
      <c r="ED191" s="558"/>
      <c r="EE191" s="558"/>
      <c r="EF191" s="558"/>
      <c r="EG191" s="559">
        <f t="shared" si="54"/>
        <v>0</v>
      </c>
      <c r="EH191" s="558"/>
      <c r="EI191" s="558"/>
      <c r="EJ191" s="558"/>
      <c r="EK191" s="558"/>
      <c r="EL191" s="558"/>
      <c r="EM191" s="560">
        <f t="shared" si="55"/>
        <v>0</v>
      </c>
      <c r="EN191" s="556"/>
      <c r="EO191" s="556"/>
      <c r="EP191" s="556"/>
      <c r="EQ191" s="556"/>
      <c r="ER191" s="556"/>
      <c r="ES191" s="560">
        <f t="shared" si="56"/>
        <v>0</v>
      </c>
      <c r="ET191" s="556"/>
      <c r="EU191" s="556"/>
      <c r="EV191" s="556"/>
      <c r="EW191" s="556"/>
      <c r="EX191" s="556"/>
      <c r="EY191" s="555">
        <f t="shared" si="67"/>
        <v>0</v>
      </c>
      <c r="EZ191" s="556"/>
      <c r="FA191" s="556"/>
      <c r="FB191" s="556"/>
      <c r="FC191" s="556"/>
      <c r="FD191" s="556"/>
      <c r="FE191" s="556"/>
      <c r="FG191" s="557">
        <f t="shared" si="65"/>
        <v>0</v>
      </c>
      <c r="FH191" s="558"/>
      <c r="FI191" s="558"/>
      <c r="FJ191" s="558"/>
      <c r="FK191" s="558"/>
      <c r="FL191" s="558"/>
      <c r="FM191" s="558"/>
      <c r="FN191" s="559">
        <f t="shared" si="57"/>
        <v>0</v>
      </c>
      <c r="FO191" s="558"/>
      <c r="FP191" s="558"/>
      <c r="FQ191" s="558"/>
      <c r="FR191" s="558"/>
      <c r="FS191" s="558"/>
      <c r="FT191" s="560">
        <f t="shared" si="58"/>
        <v>0</v>
      </c>
      <c r="FU191" s="556"/>
      <c r="FV191" s="556"/>
      <c r="FW191" s="556"/>
      <c r="FX191" s="556"/>
      <c r="FY191" s="556"/>
      <c r="FZ191" s="560">
        <f t="shared" si="59"/>
        <v>0</v>
      </c>
      <c r="GA191" s="556"/>
      <c r="GB191" s="556"/>
      <c r="GC191" s="556"/>
      <c r="GD191" s="556"/>
      <c r="GE191" s="556"/>
      <c r="GF191" s="555">
        <f t="shared" si="61"/>
        <v>0</v>
      </c>
      <c r="GG191" s="556"/>
      <c r="GH191" s="556"/>
      <c r="GI191" s="556"/>
      <c r="GJ191" s="556"/>
      <c r="GK191" s="556"/>
      <c r="GL191" s="556"/>
      <c r="GV191" s="1"/>
      <c r="GW191" s="1"/>
      <c r="GX191" s="1"/>
      <c r="GY191" s="1"/>
      <c r="GZ191" s="1"/>
      <c r="HA191" s="1"/>
      <c r="HB191" s="1"/>
      <c r="HC191" s="1"/>
      <c r="HD191" s="1"/>
      <c r="HE191" s="1"/>
      <c r="HF191" s="1"/>
      <c r="HG191" s="1"/>
      <c r="HH191" s="1"/>
      <c r="HI191" s="1"/>
    </row>
    <row r="192" spans="50:217" ht="12.75">
      <c r="AX192" s="141" t="str">
        <f t="shared" si="46"/>
        <v>-</v>
      </c>
      <c r="AY192" s="558">
        <f>IF(ROWS($AY$25:AY192)&gt;$BL$9,0,ROWS($AY$25:AY192))</f>
        <v>0</v>
      </c>
      <c r="AZ192" s="558"/>
      <c r="BA192" s="558"/>
      <c r="BB192" s="558"/>
      <c r="BC192" s="558"/>
      <c r="BD192" s="557">
        <f t="shared" si="62"/>
        <v>0</v>
      </c>
      <c r="BE192" s="558"/>
      <c r="BF192" s="558"/>
      <c r="BG192" s="558"/>
      <c r="BH192" s="558"/>
      <c r="BI192" s="558"/>
      <c r="BJ192" s="558"/>
      <c r="BK192" s="559">
        <f t="shared" si="47"/>
        <v>0</v>
      </c>
      <c r="BL192" s="558"/>
      <c r="BM192" s="558"/>
      <c r="BN192" s="558"/>
      <c r="BO192" s="558"/>
      <c r="BP192" s="558"/>
      <c r="BQ192" s="560">
        <f t="shared" si="48"/>
        <v>0</v>
      </c>
      <c r="BR192" s="556"/>
      <c r="BS192" s="556"/>
      <c r="BT192" s="556"/>
      <c r="BU192" s="556"/>
      <c r="BV192" s="556"/>
      <c r="BW192" s="560">
        <f t="shared" si="49"/>
        <v>0</v>
      </c>
      <c r="BX192" s="556"/>
      <c r="BY192" s="556"/>
      <c r="BZ192" s="556"/>
      <c r="CA192" s="556"/>
      <c r="CB192" s="556"/>
      <c r="CC192" s="555">
        <f t="shared" si="66"/>
        <v>0</v>
      </c>
      <c r="CD192" s="556"/>
      <c r="CE192" s="556"/>
      <c r="CF192" s="556"/>
      <c r="CG192" s="556"/>
      <c r="CH192" s="556"/>
      <c r="CI192" s="556"/>
      <c r="CK192" s="557">
        <f t="shared" si="63"/>
        <v>0</v>
      </c>
      <c r="CL192" s="558"/>
      <c r="CM192" s="558"/>
      <c r="CN192" s="558"/>
      <c r="CO192" s="558"/>
      <c r="CP192" s="558"/>
      <c r="CQ192" s="558"/>
      <c r="CR192" s="559">
        <f t="shared" si="50"/>
        <v>0</v>
      </c>
      <c r="CS192" s="558"/>
      <c r="CT192" s="558"/>
      <c r="CU192" s="558"/>
      <c r="CV192" s="558"/>
      <c r="CW192" s="558"/>
      <c r="CX192" s="560">
        <f t="shared" si="51"/>
        <v>0</v>
      </c>
      <c r="CY192" s="556"/>
      <c r="CZ192" s="556"/>
      <c r="DA192" s="556"/>
      <c r="DB192" s="556"/>
      <c r="DC192" s="556"/>
      <c r="DD192" s="560">
        <f t="shared" si="52"/>
        <v>0</v>
      </c>
      <c r="DE192" s="556"/>
      <c r="DF192" s="556"/>
      <c r="DG192" s="556"/>
      <c r="DH192" s="556"/>
      <c r="DI192" s="556"/>
      <c r="DJ192" s="555">
        <f t="shared" si="60"/>
        <v>0</v>
      </c>
      <c r="DK192" s="556"/>
      <c r="DL192" s="556"/>
      <c r="DM192" s="556"/>
      <c r="DN192" s="556"/>
      <c r="DO192" s="556"/>
      <c r="DP192" s="556"/>
      <c r="DT192" s="141" t="str">
        <f t="shared" si="53"/>
        <v>-</v>
      </c>
      <c r="DU192" s="558">
        <f>IF(ROWS($DU$25:DU192)&gt;$EH$9,0,ROWS($DU$25:DU192))</f>
        <v>0</v>
      </c>
      <c r="DV192" s="558"/>
      <c r="DW192" s="558"/>
      <c r="DX192" s="558"/>
      <c r="DY192" s="558"/>
      <c r="DZ192" s="557">
        <f t="shared" si="64"/>
        <v>0</v>
      </c>
      <c r="EA192" s="558"/>
      <c r="EB192" s="558"/>
      <c r="EC192" s="558"/>
      <c r="ED192" s="558"/>
      <c r="EE192" s="558"/>
      <c r="EF192" s="558"/>
      <c r="EG192" s="559">
        <f t="shared" si="54"/>
        <v>0</v>
      </c>
      <c r="EH192" s="558"/>
      <c r="EI192" s="558"/>
      <c r="EJ192" s="558"/>
      <c r="EK192" s="558"/>
      <c r="EL192" s="558"/>
      <c r="EM192" s="560">
        <f t="shared" si="55"/>
        <v>0</v>
      </c>
      <c r="EN192" s="556"/>
      <c r="EO192" s="556"/>
      <c r="EP192" s="556"/>
      <c r="EQ192" s="556"/>
      <c r="ER192" s="556"/>
      <c r="ES192" s="560">
        <f t="shared" si="56"/>
        <v>0</v>
      </c>
      <c r="ET192" s="556"/>
      <c r="EU192" s="556"/>
      <c r="EV192" s="556"/>
      <c r="EW192" s="556"/>
      <c r="EX192" s="556"/>
      <c r="EY192" s="555">
        <f t="shared" si="67"/>
        <v>0</v>
      </c>
      <c r="EZ192" s="556"/>
      <c r="FA192" s="556"/>
      <c r="FB192" s="556"/>
      <c r="FC192" s="556"/>
      <c r="FD192" s="556"/>
      <c r="FE192" s="556"/>
      <c r="FG192" s="557">
        <f t="shared" si="65"/>
        <v>0</v>
      </c>
      <c r="FH192" s="558"/>
      <c r="FI192" s="558"/>
      <c r="FJ192" s="558"/>
      <c r="FK192" s="558"/>
      <c r="FL192" s="558"/>
      <c r="FM192" s="558"/>
      <c r="FN192" s="559">
        <f t="shared" si="57"/>
        <v>0</v>
      </c>
      <c r="FO192" s="558"/>
      <c r="FP192" s="558"/>
      <c r="FQ192" s="558"/>
      <c r="FR192" s="558"/>
      <c r="FS192" s="558"/>
      <c r="FT192" s="560">
        <f t="shared" si="58"/>
        <v>0</v>
      </c>
      <c r="FU192" s="556"/>
      <c r="FV192" s="556"/>
      <c r="FW192" s="556"/>
      <c r="FX192" s="556"/>
      <c r="FY192" s="556"/>
      <c r="FZ192" s="560">
        <f t="shared" si="59"/>
        <v>0</v>
      </c>
      <c r="GA192" s="556"/>
      <c r="GB192" s="556"/>
      <c r="GC192" s="556"/>
      <c r="GD192" s="556"/>
      <c r="GE192" s="556"/>
      <c r="GF192" s="555">
        <f t="shared" si="61"/>
        <v>0</v>
      </c>
      <c r="GG192" s="556"/>
      <c r="GH192" s="556"/>
      <c r="GI192" s="556"/>
      <c r="GJ192" s="556"/>
      <c r="GK192" s="556"/>
      <c r="GL192" s="556"/>
      <c r="GV192" s="1"/>
      <c r="GW192" s="1"/>
      <c r="GX192" s="1"/>
      <c r="GY192" s="1"/>
      <c r="GZ192" s="1"/>
      <c r="HA192" s="1"/>
      <c r="HB192" s="1"/>
      <c r="HC192" s="1"/>
      <c r="HD192" s="1"/>
      <c r="HE192" s="1"/>
      <c r="HF192" s="1"/>
      <c r="HG192" s="1"/>
      <c r="HH192" s="1"/>
      <c r="HI192" s="1"/>
    </row>
    <row r="193" spans="50:217" ht="12.75">
      <c r="AX193" s="141" t="str">
        <f t="shared" si="46"/>
        <v>-</v>
      </c>
      <c r="AY193" s="558">
        <f>IF(ROWS($AY$25:AY193)&gt;$BL$9,0,ROWS($AY$25:AY193))</f>
        <v>0</v>
      </c>
      <c r="AZ193" s="558"/>
      <c r="BA193" s="558"/>
      <c r="BB193" s="558"/>
      <c r="BC193" s="558"/>
      <c r="BD193" s="557">
        <f t="shared" si="62"/>
        <v>0</v>
      </c>
      <c r="BE193" s="558"/>
      <c r="BF193" s="558"/>
      <c r="BG193" s="558"/>
      <c r="BH193" s="558"/>
      <c r="BI193" s="558"/>
      <c r="BJ193" s="558"/>
      <c r="BK193" s="559">
        <f t="shared" si="47"/>
        <v>0</v>
      </c>
      <c r="BL193" s="558"/>
      <c r="BM193" s="558"/>
      <c r="BN193" s="558"/>
      <c r="BO193" s="558"/>
      <c r="BP193" s="558"/>
      <c r="BQ193" s="560">
        <f t="shared" si="48"/>
        <v>0</v>
      </c>
      <c r="BR193" s="556"/>
      <c r="BS193" s="556"/>
      <c r="BT193" s="556"/>
      <c r="BU193" s="556"/>
      <c r="BV193" s="556"/>
      <c r="BW193" s="560">
        <f t="shared" si="49"/>
        <v>0</v>
      </c>
      <c r="BX193" s="556"/>
      <c r="BY193" s="556"/>
      <c r="BZ193" s="556"/>
      <c r="CA193" s="556"/>
      <c r="CB193" s="556"/>
      <c r="CC193" s="555">
        <f t="shared" si="66"/>
        <v>0</v>
      </c>
      <c r="CD193" s="556"/>
      <c r="CE193" s="556"/>
      <c r="CF193" s="556"/>
      <c r="CG193" s="556"/>
      <c r="CH193" s="556"/>
      <c r="CI193" s="556"/>
      <c r="CK193" s="557">
        <f t="shared" si="63"/>
        <v>0</v>
      </c>
      <c r="CL193" s="558"/>
      <c r="CM193" s="558"/>
      <c r="CN193" s="558"/>
      <c r="CO193" s="558"/>
      <c r="CP193" s="558"/>
      <c r="CQ193" s="558"/>
      <c r="CR193" s="559">
        <f t="shared" si="50"/>
        <v>0</v>
      </c>
      <c r="CS193" s="558"/>
      <c r="CT193" s="558"/>
      <c r="CU193" s="558"/>
      <c r="CV193" s="558"/>
      <c r="CW193" s="558"/>
      <c r="CX193" s="560">
        <f t="shared" si="51"/>
        <v>0</v>
      </c>
      <c r="CY193" s="556"/>
      <c r="CZ193" s="556"/>
      <c r="DA193" s="556"/>
      <c r="DB193" s="556"/>
      <c r="DC193" s="556"/>
      <c r="DD193" s="560">
        <f t="shared" si="52"/>
        <v>0</v>
      </c>
      <c r="DE193" s="556"/>
      <c r="DF193" s="556"/>
      <c r="DG193" s="556"/>
      <c r="DH193" s="556"/>
      <c r="DI193" s="556"/>
      <c r="DJ193" s="555">
        <f t="shared" si="60"/>
        <v>0</v>
      </c>
      <c r="DK193" s="556"/>
      <c r="DL193" s="556"/>
      <c r="DM193" s="556"/>
      <c r="DN193" s="556"/>
      <c r="DO193" s="556"/>
      <c r="DP193" s="556"/>
      <c r="DT193" s="141" t="str">
        <f t="shared" si="53"/>
        <v>-</v>
      </c>
      <c r="DU193" s="558">
        <f>IF(ROWS($DU$25:DU193)&gt;$EH$9,0,ROWS($DU$25:DU193))</f>
        <v>0</v>
      </c>
      <c r="DV193" s="558"/>
      <c r="DW193" s="558"/>
      <c r="DX193" s="558"/>
      <c r="DY193" s="558"/>
      <c r="DZ193" s="557">
        <f t="shared" si="64"/>
        <v>0</v>
      </c>
      <c r="EA193" s="558"/>
      <c r="EB193" s="558"/>
      <c r="EC193" s="558"/>
      <c r="ED193" s="558"/>
      <c r="EE193" s="558"/>
      <c r="EF193" s="558"/>
      <c r="EG193" s="559">
        <f t="shared" si="54"/>
        <v>0</v>
      </c>
      <c r="EH193" s="558"/>
      <c r="EI193" s="558"/>
      <c r="EJ193" s="558"/>
      <c r="EK193" s="558"/>
      <c r="EL193" s="558"/>
      <c r="EM193" s="560">
        <f t="shared" si="55"/>
        <v>0</v>
      </c>
      <c r="EN193" s="556"/>
      <c r="EO193" s="556"/>
      <c r="EP193" s="556"/>
      <c r="EQ193" s="556"/>
      <c r="ER193" s="556"/>
      <c r="ES193" s="560">
        <f t="shared" si="56"/>
        <v>0</v>
      </c>
      <c r="ET193" s="556"/>
      <c r="EU193" s="556"/>
      <c r="EV193" s="556"/>
      <c r="EW193" s="556"/>
      <c r="EX193" s="556"/>
      <c r="EY193" s="555">
        <f t="shared" si="67"/>
        <v>0</v>
      </c>
      <c r="EZ193" s="556"/>
      <c r="FA193" s="556"/>
      <c r="FB193" s="556"/>
      <c r="FC193" s="556"/>
      <c r="FD193" s="556"/>
      <c r="FE193" s="556"/>
      <c r="FG193" s="557">
        <f t="shared" si="65"/>
        <v>0</v>
      </c>
      <c r="FH193" s="558"/>
      <c r="FI193" s="558"/>
      <c r="FJ193" s="558"/>
      <c r="FK193" s="558"/>
      <c r="FL193" s="558"/>
      <c r="FM193" s="558"/>
      <c r="FN193" s="559">
        <f t="shared" si="57"/>
        <v>0</v>
      </c>
      <c r="FO193" s="558"/>
      <c r="FP193" s="558"/>
      <c r="FQ193" s="558"/>
      <c r="FR193" s="558"/>
      <c r="FS193" s="558"/>
      <c r="FT193" s="560">
        <f t="shared" si="58"/>
        <v>0</v>
      </c>
      <c r="FU193" s="556"/>
      <c r="FV193" s="556"/>
      <c r="FW193" s="556"/>
      <c r="FX193" s="556"/>
      <c r="FY193" s="556"/>
      <c r="FZ193" s="560">
        <f t="shared" si="59"/>
        <v>0</v>
      </c>
      <c r="GA193" s="556"/>
      <c r="GB193" s="556"/>
      <c r="GC193" s="556"/>
      <c r="GD193" s="556"/>
      <c r="GE193" s="556"/>
      <c r="GF193" s="555">
        <f t="shared" si="61"/>
        <v>0</v>
      </c>
      <c r="GG193" s="556"/>
      <c r="GH193" s="556"/>
      <c r="GI193" s="556"/>
      <c r="GJ193" s="556"/>
      <c r="GK193" s="556"/>
      <c r="GL193" s="556"/>
      <c r="GV193" s="1"/>
      <c r="GW193" s="1"/>
      <c r="GX193" s="1"/>
      <c r="GY193" s="1"/>
      <c r="GZ193" s="1"/>
      <c r="HA193" s="1"/>
      <c r="HB193" s="1"/>
      <c r="HC193" s="1"/>
      <c r="HD193" s="1"/>
      <c r="HE193" s="1"/>
      <c r="HF193" s="1"/>
      <c r="HG193" s="1"/>
      <c r="HH193" s="1"/>
      <c r="HI193" s="1"/>
    </row>
    <row r="194" spans="50:217" ht="12.75">
      <c r="AX194" s="141" t="str">
        <f t="shared" si="46"/>
        <v>-</v>
      </c>
      <c r="AY194" s="558">
        <f>IF(ROWS($AY$25:AY194)&gt;$BL$9,0,ROWS($AY$25:AY194))</f>
        <v>0</v>
      </c>
      <c r="AZ194" s="558"/>
      <c r="BA194" s="558"/>
      <c r="BB194" s="558"/>
      <c r="BC194" s="558"/>
      <c r="BD194" s="557">
        <f t="shared" si="62"/>
        <v>0</v>
      </c>
      <c r="BE194" s="558"/>
      <c r="BF194" s="558"/>
      <c r="BG194" s="558"/>
      <c r="BH194" s="558"/>
      <c r="BI194" s="558"/>
      <c r="BJ194" s="558"/>
      <c r="BK194" s="559">
        <f t="shared" si="47"/>
        <v>0</v>
      </c>
      <c r="BL194" s="558"/>
      <c r="BM194" s="558"/>
      <c r="BN194" s="558"/>
      <c r="BO194" s="558"/>
      <c r="BP194" s="558"/>
      <c r="BQ194" s="560">
        <f t="shared" si="48"/>
        <v>0</v>
      </c>
      <c r="BR194" s="556"/>
      <c r="BS194" s="556"/>
      <c r="BT194" s="556"/>
      <c r="BU194" s="556"/>
      <c r="BV194" s="556"/>
      <c r="BW194" s="560">
        <f t="shared" si="49"/>
        <v>0</v>
      </c>
      <c r="BX194" s="556"/>
      <c r="BY194" s="556"/>
      <c r="BZ194" s="556"/>
      <c r="CA194" s="556"/>
      <c r="CB194" s="556"/>
      <c r="CC194" s="555">
        <f t="shared" si="66"/>
        <v>0</v>
      </c>
      <c r="CD194" s="556"/>
      <c r="CE194" s="556"/>
      <c r="CF194" s="556"/>
      <c r="CG194" s="556"/>
      <c r="CH194" s="556"/>
      <c r="CI194" s="556"/>
      <c r="CK194" s="557">
        <f t="shared" si="63"/>
        <v>0</v>
      </c>
      <c r="CL194" s="558"/>
      <c r="CM194" s="558"/>
      <c r="CN194" s="558"/>
      <c r="CO194" s="558"/>
      <c r="CP194" s="558"/>
      <c r="CQ194" s="558"/>
      <c r="CR194" s="559">
        <f t="shared" si="50"/>
        <v>0</v>
      </c>
      <c r="CS194" s="558"/>
      <c r="CT194" s="558"/>
      <c r="CU194" s="558"/>
      <c r="CV194" s="558"/>
      <c r="CW194" s="558"/>
      <c r="CX194" s="560">
        <f t="shared" si="51"/>
        <v>0</v>
      </c>
      <c r="CY194" s="556"/>
      <c r="CZ194" s="556"/>
      <c r="DA194" s="556"/>
      <c r="DB194" s="556"/>
      <c r="DC194" s="556"/>
      <c r="DD194" s="560">
        <f t="shared" si="52"/>
        <v>0</v>
      </c>
      <c r="DE194" s="556"/>
      <c r="DF194" s="556"/>
      <c r="DG194" s="556"/>
      <c r="DH194" s="556"/>
      <c r="DI194" s="556"/>
      <c r="DJ194" s="555">
        <f t="shared" si="60"/>
        <v>0</v>
      </c>
      <c r="DK194" s="556"/>
      <c r="DL194" s="556"/>
      <c r="DM194" s="556"/>
      <c r="DN194" s="556"/>
      <c r="DO194" s="556"/>
      <c r="DP194" s="556"/>
      <c r="DT194" s="141" t="str">
        <f t="shared" si="53"/>
        <v>-</v>
      </c>
      <c r="DU194" s="558">
        <f>IF(ROWS($DU$25:DU194)&gt;$EH$9,0,ROWS($DU$25:DU194))</f>
        <v>0</v>
      </c>
      <c r="DV194" s="558"/>
      <c r="DW194" s="558"/>
      <c r="DX194" s="558"/>
      <c r="DY194" s="558"/>
      <c r="DZ194" s="557">
        <f t="shared" si="64"/>
        <v>0</v>
      </c>
      <c r="EA194" s="558"/>
      <c r="EB194" s="558"/>
      <c r="EC194" s="558"/>
      <c r="ED194" s="558"/>
      <c r="EE194" s="558"/>
      <c r="EF194" s="558"/>
      <c r="EG194" s="559">
        <f t="shared" si="54"/>
        <v>0</v>
      </c>
      <c r="EH194" s="558"/>
      <c r="EI194" s="558"/>
      <c r="EJ194" s="558"/>
      <c r="EK194" s="558"/>
      <c r="EL194" s="558"/>
      <c r="EM194" s="560">
        <f t="shared" si="55"/>
        <v>0</v>
      </c>
      <c r="EN194" s="556"/>
      <c r="EO194" s="556"/>
      <c r="EP194" s="556"/>
      <c r="EQ194" s="556"/>
      <c r="ER194" s="556"/>
      <c r="ES194" s="560">
        <f t="shared" si="56"/>
        <v>0</v>
      </c>
      <c r="ET194" s="556"/>
      <c r="EU194" s="556"/>
      <c r="EV194" s="556"/>
      <c r="EW194" s="556"/>
      <c r="EX194" s="556"/>
      <c r="EY194" s="555">
        <f t="shared" si="67"/>
        <v>0</v>
      </c>
      <c r="EZ194" s="556"/>
      <c r="FA194" s="556"/>
      <c r="FB194" s="556"/>
      <c r="FC194" s="556"/>
      <c r="FD194" s="556"/>
      <c r="FE194" s="556"/>
      <c r="FG194" s="557">
        <f t="shared" si="65"/>
        <v>0</v>
      </c>
      <c r="FH194" s="558"/>
      <c r="FI194" s="558"/>
      <c r="FJ194" s="558"/>
      <c r="FK194" s="558"/>
      <c r="FL194" s="558"/>
      <c r="FM194" s="558"/>
      <c r="FN194" s="559">
        <f t="shared" si="57"/>
        <v>0</v>
      </c>
      <c r="FO194" s="558"/>
      <c r="FP194" s="558"/>
      <c r="FQ194" s="558"/>
      <c r="FR194" s="558"/>
      <c r="FS194" s="558"/>
      <c r="FT194" s="560">
        <f t="shared" si="58"/>
        <v>0</v>
      </c>
      <c r="FU194" s="556"/>
      <c r="FV194" s="556"/>
      <c r="FW194" s="556"/>
      <c r="FX194" s="556"/>
      <c r="FY194" s="556"/>
      <c r="FZ194" s="560">
        <f t="shared" si="59"/>
        <v>0</v>
      </c>
      <c r="GA194" s="556"/>
      <c r="GB194" s="556"/>
      <c r="GC194" s="556"/>
      <c r="GD194" s="556"/>
      <c r="GE194" s="556"/>
      <c r="GF194" s="555">
        <f t="shared" si="61"/>
        <v>0</v>
      </c>
      <c r="GG194" s="556"/>
      <c r="GH194" s="556"/>
      <c r="GI194" s="556"/>
      <c r="GJ194" s="556"/>
      <c r="GK194" s="556"/>
      <c r="GL194" s="556"/>
      <c r="GV194" s="1"/>
      <c r="GW194" s="1"/>
      <c r="GX194" s="1"/>
      <c r="GY194" s="1"/>
      <c r="GZ194" s="1"/>
      <c r="HA194" s="1"/>
      <c r="HB194" s="1"/>
      <c r="HC194" s="1"/>
      <c r="HD194" s="1"/>
      <c r="HE194" s="1"/>
      <c r="HF194" s="1"/>
      <c r="HG194" s="1"/>
      <c r="HH194" s="1"/>
      <c r="HI194" s="1"/>
    </row>
    <row r="195" spans="50:217" ht="12.75">
      <c r="AX195" s="141" t="str">
        <f t="shared" si="46"/>
        <v>-</v>
      </c>
      <c r="AY195" s="558">
        <f>IF(ROWS($AY$25:AY195)&gt;$BL$9,0,ROWS($AY$25:AY195))</f>
        <v>0</v>
      </c>
      <c r="AZ195" s="558"/>
      <c r="BA195" s="558"/>
      <c r="BB195" s="558"/>
      <c r="BC195" s="558"/>
      <c r="BD195" s="557">
        <f t="shared" si="62"/>
        <v>0</v>
      </c>
      <c r="BE195" s="558"/>
      <c r="BF195" s="558"/>
      <c r="BG195" s="558"/>
      <c r="BH195" s="558"/>
      <c r="BI195" s="558"/>
      <c r="BJ195" s="558"/>
      <c r="BK195" s="559">
        <f t="shared" si="47"/>
        <v>0</v>
      </c>
      <c r="BL195" s="558"/>
      <c r="BM195" s="558"/>
      <c r="BN195" s="558"/>
      <c r="BO195" s="558"/>
      <c r="BP195" s="558"/>
      <c r="BQ195" s="560">
        <f t="shared" si="48"/>
        <v>0</v>
      </c>
      <c r="BR195" s="556"/>
      <c r="BS195" s="556"/>
      <c r="BT195" s="556"/>
      <c r="BU195" s="556"/>
      <c r="BV195" s="556"/>
      <c r="BW195" s="560">
        <f t="shared" si="49"/>
        <v>0</v>
      </c>
      <c r="BX195" s="556"/>
      <c r="BY195" s="556"/>
      <c r="BZ195" s="556"/>
      <c r="CA195" s="556"/>
      <c r="CB195" s="556"/>
      <c r="CC195" s="555">
        <f t="shared" si="66"/>
        <v>0</v>
      </c>
      <c r="CD195" s="556"/>
      <c r="CE195" s="556"/>
      <c r="CF195" s="556"/>
      <c r="CG195" s="556"/>
      <c r="CH195" s="556"/>
      <c r="CI195" s="556"/>
      <c r="CK195" s="557">
        <f t="shared" si="63"/>
        <v>0</v>
      </c>
      <c r="CL195" s="558"/>
      <c r="CM195" s="558"/>
      <c r="CN195" s="558"/>
      <c r="CO195" s="558"/>
      <c r="CP195" s="558"/>
      <c r="CQ195" s="558"/>
      <c r="CR195" s="559">
        <f t="shared" si="50"/>
        <v>0</v>
      </c>
      <c r="CS195" s="558"/>
      <c r="CT195" s="558"/>
      <c r="CU195" s="558"/>
      <c r="CV195" s="558"/>
      <c r="CW195" s="558"/>
      <c r="CX195" s="560">
        <f t="shared" si="51"/>
        <v>0</v>
      </c>
      <c r="CY195" s="556"/>
      <c r="CZ195" s="556"/>
      <c r="DA195" s="556"/>
      <c r="DB195" s="556"/>
      <c r="DC195" s="556"/>
      <c r="DD195" s="560">
        <f t="shared" si="52"/>
        <v>0</v>
      </c>
      <c r="DE195" s="556"/>
      <c r="DF195" s="556"/>
      <c r="DG195" s="556"/>
      <c r="DH195" s="556"/>
      <c r="DI195" s="556"/>
      <c r="DJ195" s="555">
        <f t="shared" si="60"/>
        <v>0</v>
      </c>
      <c r="DK195" s="556"/>
      <c r="DL195" s="556"/>
      <c r="DM195" s="556"/>
      <c r="DN195" s="556"/>
      <c r="DO195" s="556"/>
      <c r="DP195" s="556"/>
      <c r="DT195" s="141" t="str">
        <f t="shared" si="53"/>
        <v>-</v>
      </c>
      <c r="DU195" s="558">
        <f>IF(ROWS($DU$25:DU195)&gt;$EH$9,0,ROWS($DU$25:DU195))</f>
        <v>0</v>
      </c>
      <c r="DV195" s="558"/>
      <c r="DW195" s="558"/>
      <c r="DX195" s="558"/>
      <c r="DY195" s="558"/>
      <c r="DZ195" s="557">
        <f t="shared" si="64"/>
        <v>0</v>
      </c>
      <c r="EA195" s="558"/>
      <c r="EB195" s="558"/>
      <c r="EC195" s="558"/>
      <c r="ED195" s="558"/>
      <c r="EE195" s="558"/>
      <c r="EF195" s="558"/>
      <c r="EG195" s="559">
        <f t="shared" si="54"/>
        <v>0</v>
      </c>
      <c r="EH195" s="558"/>
      <c r="EI195" s="558"/>
      <c r="EJ195" s="558"/>
      <c r="EK195" s="558"/>
      <c r="EL195" s="558"/>
      <c r="EM195" s="560">
        <f t="shared" si="55"/>
        <v>0</v>
      </c>
      <c r="EN195" s="556"/>
      <c r="EO195" s="556"/>
      <c r="EP195" s="556"/>
      <c r="EQ195" s="556"/>
      <c r="ER195" s="556"/>
      <c r="ES195" s="560">
        <f t="shared" si="56"/>
        <v>0</v>
      </c>
      <c r="ET195" s="556"/>
      <c r="EU195" s="556"/>
      <c r="EV195" s="556"/>
      <c r="EW195" s="556"/>
      <c r="EX195" s="556"/>
      <c r="EY195" s="555">
        <f t="shared" si="67"/>
        <v>0</v>
      </c>
      <c r="EZ195" s="556"/>
      <c r="FA195" s="556"/>
      <c r="FB195" s="556"/>
      <c r="FC195" s="556"/>
      <c r="FD195" s="556"/>
      <c r="FE195" s="556"/>
      <c r="FG195" s="557">
        <f t="shared" si="65"/>
        <v>0</v>
      </c>
      <c r="FH195" s="558"/>
      <c r="FI195" s="558"/>
      <c r="FJ195" s="558"/>
      <c r="FK195" s="558"/>
      <c r="FL195" s="558"/>
      <c r="FM195" s="558"/>
      <c r="FN195" s="559">
        <f t="shared" si="57"/>
        <v>0</v>
      </c>
      <c r="FO195" s="558"/>
      <c r="FP195" s="558"/>
      <c r="FQ195" s="558"/>
      <c r="FR195" s="558"/>
      <c r="FS195" s="558"/>
      <c r="FT195" s="560">
        <f t="shared" si="58"/>
        <v>0</v>
      </c>
      <c r="FU195" s="556"/>
      <c r="FV195" s="556"/>
      <c r="FW195" s="556"/>
      <c r="FX195" s="556"/>
      <c r="FY195" s="556"/>
      <c r="FZ195" s="560">
        <f t="shared" si="59"/>
        <v>0</v>
      </c>
      <c r="GA195" s="556"/>
      <c r="GB195" s="556"/>
      <c r="GC195" s="556"/>
      <c r="GD195" s="556"/>
      <c r="GE195" s="556"/>
      <c r="GF195" s="555">
        <f t="shared" si="61"/>
        <v>0</v>
      </c>
      <c r="GG195" s="556"/>
      <c r="GH195" s="556"/>
      <c r="GI195" s="556"/>
      <c r="GJ195" s="556"/>
      <c r="GK195" s="556"/>
      <c r="GL195" s="556"/>
      <c r="GV195" s="1"/>
      <c r="GW195" s="1"/>
      <c r="GX195" s="1"/>
      <c r="GY195" s="1"/>
      <c r="GZ195" s="1"/>
      <c r="HA195" s="1"/>
      <c r="HB195" s="1"/>
      <c r="HC195" s="1"/>
      <c r="HD195" s="1"/>
      <c r="HE195" s="1"/>
      <c r="HF195" s="1"/>
      <c r="HG195" s="1"/>
      <c r="HH195" s="1"/>
      <c r="HI195" s="1"/>
    </row>
    <row r="196" spans="50:217" ht="12.75">
      <c r="AX196" s="141" t="str">
        <f t="shared" si="46"/>
        <v>-</v>
      </c>
      <c r="AY196" s="558">
        <f>IF(ROWS($AY$25:AY196)&gt;$BL$9,0,ROWS($AY$25:AY196))</f>
        <v>0</v>
      </c>
      <c r="AZ196" s="558"/>
      <c r="BA196" s="558"/>
      <c r="BB196" s="558"/>
      <c r="BC196" s="558"/>
      <c r="BD196" s="557">
        <f t="shared" si="62"/>
        <v>0</v>
      </c>
      <c r="BE196" s="558"/>
      <c r="BF196" s="558"/>
      <c r="BG196" s="558"/>
      <c r="BH196" s="558"/>
      <c r="BI196" s="558"/>
      <c r="BJ196" s="558"/>
      <c r="BK196" s="559">
        <f t="shared" si="47"/>
        <v>0</v>
      </c>
      <c r="BL196" s="558"/>
      <c r="BM196" s="558"/>
      <c r="BN196" s="558"/>
      <c r="BO196" s="558"/>
      <c r="BP196" s="558"/>
      <c r="BQ196" s="560">
        <f t="shared" si="48"/>
        <v>0</v>
      </c>
      <c r="BR196" s="556"/>
      <c r="BS196" s="556"/>
      <c r="BT196" s="556"/>
      <c r="BU196" s="556"/>
      <c r="BV196" s="556"/>
      <c r="BW196" s="560">
        <f t="shared" si="49"/>
        <v>0</v>
      </c>
      <c r="BX196" s="556"/>
      <c r="BY196" s="556"/>
      <c r="BZ196" s="556"/>
      <c r="CA196" s="556"/>
      <c r="CB196" s="556"/>
      <c r="CC196" s="555">
        <f t="shared" si="66"/>
        <v>0</v>
      </c>
      <c r="CD196" s="556"/>
      <c r="CE196" s="556"/>
      <c r="CF196" s="556"/>
      <c r="CG196" s="556"/>
      <c r="CH196" s="556"/>
      <c r="CI196" s="556"/>
      <c r="CK196" s="557">
        <f t="shared" si="63"/>
        <v>0</v>
      </c>
      <c r="CL196" s="558"/>
      <c r="CM196" s="558"/>
      <c r="CN196" s="558"/>
      <c r="CO196" s="558"/>
      <c r="CP196" s="558"/>
      <c r="CQ196" s="558"/>
      <c r="CR196" s="559">
        <f t="shared" si="50"/>
        <v>0</v>
      </c>
      <c r="CS196" s="558"/>
      <c r="CT196" s="558"/>
      <c r="CU196" s="558"/>
      <c r="CV196" s="558"/>
      <c r="CW196" s="558"/>
      <c r="CX196" s="560">
        <f t="shared" si="51"/>
        <v>0</v>
      </c>
      <c r="CY196" s="556"/>
      <c r="CZ196" s="556"/>
      <c r="DA196" s="556"/>
      <c r="DB196" s="556"/>
      <c r="DC196" s="556"/>
      <c r="DD196" s="560">
        <f t="shared" si="52"/>
        <v>0</v>
      </c>
      <c r="DE196" s="556"/>
      <c r="DF196" s="556"/>
      <c r="DG196" s="556"/>
      <c r="DH196" s="556"/>
      <c r="DI196" s="556"/>
      <c r="DJ196" s="555">
        <f t="shared" si="60"/>
        <v>0</v>
      </c>
      <c r="DK196" s="556"/>
      <c r="DL196" s="556"/>
      <c r="DM196" s="556"/>
      <c r="DN196" s="556"/>
      <c r="DO196" s="556"/>
      <c r="DP196" s="556"/>
      <c r="DT196" s="141" t="str">
        <f t="shared" si="53"/>
        <v>-</v>
      </c>
      <c r="DU196" s="558">
        <f>IF(ROWS($DU$25:DU196)&gt;$EH$9,0,ROWS($DU$25:DU196))</f>
        <v>0</v>
      </c>
      <c r="DV196" s="558"/>
      <c r="DW196" s="558"/>
      <c r="DX196" s="558"/>
      <c r="DY196" s="558"/>
      <c r="DZ196" s="557">
        <f t="shared" si="64"/>
        <v>0</v>
      </c>
      <c r="EA196" s="558"/>
      <c r="EB196" s="558"/>
      <c r="EC196" s="558"/>
      <c r="ED196" s="558"/>
      <c r="EE196" s="558"/>
      <c r="EF196" s="558"/>
      <c r="EG196" s="559">
        <f t="shared" si="54"/>
        <v>0</v>
      </c>
      <c r="EH196" s="558"/>
      <c r="EI196" s="558"/>
      <c r="EJ196" s="558"/>
      <c r="EK196" s="558"/>
      <c r="EL196" s="558"/>
      <c r="EM196" s="560">
        <f t="shared" si="55"/>
        <v>0</v>
      </c>
      <c r="EN196" s="556"/>
      <c r="EO196" s="556"/>
      <c r="EP196" s="556"/>
      <c r="EQ196" s="556"/>
      <c r="ER196" s="556"/>
      <c r="ES196" s="560">
        <f t="shared" si="56"/>
        <v>0</v>
      </c>
      <c r="ET196" s="556"/>
      <c r="EU196" s="556"/>
      <c r="EV196" s="556"/>
      <c r="EW196" s="556"/>
      <c r="EX196" s="556"/>
      <c r="EY196" s="555">
        <f t="shared" si="67"/>
        <v>0</v>
      </c>
      <c r="EZ196" s="556"/>
      <c r="FA196" s="556"/>
      <c r="FB196" s="556"/>
      <c r="FC196" s="556"/>
      <c r="FD196" s="556"/>
      <c r="FE196" s="556"/>
      <c r="FG196" s="557">
        <f t="shared" si="65"/>
        <v>0</v>
      </c>
      <c r="FH196" s="558"/>
      <c r="FI196" s="558"/>
      <c r="FJ196" s="558"/>
      <c r="FK196" s="558"/>
      <c r="FL196" s="558"/>
      <c r="FM196" s="558"/>
      <c r="FN196" s="559">
        <f t="shared" si="57"/>
        <v>0</v>
      </c>
      <c r="FO196" s="558"/>
      <c r="FP196" s="558"/>
      <c r="FQ196" s="558"/>
      <c r="FR196" s="558"/>
      <c r="FS196" s="558"/>
      <c r="FT196" s="560">
        <f t="shared" si="58"/>
        <v>0</v>
      </c>
      <c r="FU196" s="556"/>
      <c r="FV196" s="556"/>
      <c r="FW196" s="556"/>
      <c r="FX196" s="556"/>
      <c r="FY196" s="556"/>
      <c r="FZ196" s="560">
        <f t="shared" si="59"/>
        <v>0</v>
      </c>
      <c r="GA196" s="556"/>
      <c r="GB196" s="556"/>
      <c r="GC196" s="556"/>
      <c r="GD196" s="556"/>
      <c r="GE196" s="556"/>
      <c r="GF196" s="555">
        <f t="shared" si="61"/>
        <v>0</v>
      </c>
      <c r="GG196" s="556"/>
      <c r="GH196" s="556"/>
      <c r="GI196" s="556"/>
      <c r="GJ196" s="556"/>
      <c r="GK196" s="556"/>
      <c r="GL196" s="556"/>
      <c r="GV196" s="1"/>
      <c r="GW196" s="1"/>
      <c r="GX196" s="1"/>
      <c r="GY196" s="1"/>
      <c r="GZ196" s="1"/>
      <c r="HA196" s="1"/>
      <c r="HB196" s="1"/>
      <c r="HC196" s="1"/>
      <c r="HD196" s="1"/>
      <c r="HE196" s="1"/>
      <c r="HF196" s="1"/>
      <c r="HG196" s="1"/>
      <c r="HH196" s="1"/>
      <c r="HI196" s="1"/>
    </row>
    <row r="197" spans="50:217" ht="12.75">
      <c r="AX197" s="141" t="str">
        <f t="shared" si="46"/>
        <v>-</v>
      </c>
      <c r="AY197" s="558">
        <f>IF(ROWS($AY$25:AY197)&gt;$BL$9,0,ROWS($AY$25:AY197))</f>
        <v>0</v>
      </c>
      <c r="AZ197" s="558"/>
      <c r="BA197" s="558"/>
      <c r="BB197" s="558"/>
      <c r="BC197" s="558"/>
      <c r="BD197" s="557">
        <f t="shared" si="62"/>
        <v>0</v>
      </c>
      <c r="BE197" s="558"/>
      <c r="BF197" s="558"/>
      <c r="BG197" s="558"/>
      <c r="BH197" s="558"/>
      <c r="BI197" s="558"/>
      <c r="BJ197" s="558"/>
      <c r="BK197" s="559">
        <f t="shared" si="47"/>
        <v>0</v>
      </c>
      <c r="BL197" s="558"/>
      <c r="BM197" s="558"/>
      <c r="BN197" s="558"/>
      <c r="BO197" s="558"/>
      <c r="BP197" s="558"/>
      <c r="BQ197" s="560">
        <f t="shared" si="48"/>
        <v>0</v>
      </c>
      <c r="BR197" s="556"/>
      <c r="BS197" s="556"/>
      <c r="BT197" s="556"/>
      <c r="BU197" s="556"/>
      <c r="BV197" s="556"/>
      <c r="BW197" s="560">
        <f t="shared" si="49"/>
        <v>0</v>
      </c>
      <c r="BX197" s="556"/>
      <c r="BY197" s="556"/>
      <c r="BZ197" s="556"/>
      <c r="CA197" s="556"/>
      <c r="CB197" s="556"/>
      <c r="CC197" s="555">
        <f t="shared" si="66"/>
        <v>0</v>
      </c>
      <c r="CD197" s="556"/>
      <c r="CE197" s="556"/>
      <c r="CF197" s="556"/>
      <c r="CG197" s="556"/>
      <c r="CH197" s="556"/>
      <c r="CI197" s="556"/>
      <c r="CK197" s="557">
        <f t="shared" si="63"/>
        <v>0</v>
      </c>
      <c r="CL197" s="558"/>
      <c r="CM197" s="558"/>
      <c r="CN197" s="558"/>
      <c r="CO197" s="558"/>
      <c r="CP197" s="558"/>
      <c r="CQ197" s="558"/>
      <c r="CR197" s="559">
        <f t="shared" si="50"/>
        <v>0</v>
      </c>
      <c r="CS197" s="558"/>
      <c r="CT197" s="558"/>
      <c r="CU197" s="558"/>
      <c r="CV197" s="558"/>
      <c r="CW197" s="558"/>
      <c r="CX197" s="560">
        <f t="shared" si="51"/>
        <v>0</v>
      </c>
      <c r="CY197" s="556"/>
      <c r="CZ197" s="556"/>
      <c r="DA197" s="556"/>
      <c r="DB197" s="556"/>
      <c r="DC197" s="556"/>
      <c r="DD197" s="560">
        <f t="shared" si="52"/>
        <v>0</v>
      </c>
      <c r="DE197" s="556"/>
      <c r="DF197" s="556"/>
      <c r="DG197" s="556"/>
      <c r="DH197" s="556"/>
      <c r="DI197" s="556"/>
      <c r="DJ197" s="555">
        <f t="shared" si="60"/>
        <v>0</v>
      </c>
      <c r="DK197" s="556"/>
      <c r="DL197" s="556"/>
      <c r="DM197" s="556"/>
      <c r="DN197" s="556"/>
      <c r="DO197" s="556"/>
      <c r="DP197" s="556"/>
      <c r="DT197" s="141" t="str">
        <f t="shared" si="53"/>
        <v>-</v>
      </c>
      <c r="DU197" s="558">
        <f>IF(ROWS($DU$25:DU197)&gt;$EH$9,0,ROWS($DU$25:DU197))</f>
        <v>0</v>
      </c>
      <c r="DV197" s="558"/>
      <c r="DW197" s="558"/>
      <c r="DX197" s="558"/>
      <c r="DY197" s="558"/>
      <c r="DZ197" s="557">
        <f t="shared" si="64"/>
        <v>0</v>
      </c>
      <c r="EA197" s="558"/>
      <c r="EB197" s="558"/>
      <c r="EC197" s="558"/>
      <c r="ED197" s="558"/>
      <c r="EE197" s="558"/>
      <c r="EF197" s="558"/>
      <c r="EG197" s="559">
        <f t="shared" si="54"/>
        <v>0</v>
      </c>
      <c r="EH197" s="558"/>
      <c r="EI197" s="558"/>
      <c r="EJ197" s="558"/>
      <c r="EK197" s="558"/>
      <c r="EL197" s="558"/>
      <c r="EM197" s="560">
        <f t="shared" si="55"/>
        <v>0</v>
      </c>
      <c r="EN197" s="556"/>
      <c r="EO197" s="556"/>
      <c r="EP197" s="556"/>
      <c r="EQ197" s="556"/>
      <c r="ER197" s="556"/>
      <c r="ES197" s="560">
        <f t="shared" si="56"/>
        <v>0</v>
      </c>
      <c r="ET197" s="556"/>
      <c r="EU197" s="556"/>
      <c r="EV197" s="556"/>
      <c r="EW197" s="556"/>
      <c r="EX197" s="556"/>
      <c r="EY197" s="555">
        <f t="shared" si="67"/>
        <v>0</v>
      </c>
      <c r="EZ197" s="556"/>
      <c r="FA197" s="556"/>
      <c r="FB197" s="556"/>
      <c r="FC197" s="556"/>
      <c r="FD197" s="556"/>
      <c r="FE197" s="556"/>
      <c r="FG197" s="557">
        <f t="shared" si="65"/>
        <v>0</v>
      </c>
      <c r="FH197" s="558"/>
      <c r="FI197" s="558"/>
      <c r="FJ197" s="558"/>
      <c r="FK197" s="558"/>
      <c r="FL197" s="558"/>
      <c r="FM197" s="558"/>
      <c r="FN197" s="559">
        <f t="shared" si="57"/>
        <v>0</v>
      </c>
      <c r="FO197" s="558"/>
      <c r="FP197" s="558"/>
      <c r="FQ197" s="558"/>
      <c r="FR197" s="558"/>
      <c r="FS197" s="558"/>
      <c r="FT197" s="560">
        <f t="shared" si="58"/>
        <v>0</v>
      </c>
      <c r="FU197" s="556"/>
      <c r="FV197" s="556"/>
      <c r="FW197" s="556"/>
      <c r="FX197" s="556"/>
      <c r="FY197" s="556"/>
      <c r="FZ197" s="560">
        <f t="shared" si="59"/>
        <v>0</v>
      </c>
      <c r="GA197" s="556"/>
      <c r="GB197" s="556"/>
      <c r="GC197" s="556"/>
      <c r="GD197" s="556"/>
      <c r="GE197" s="556"/>
      <c r="GF197" s="555">
        <f t="shared" si="61"/>
        <v>0</v>
      </c>
      <c r="GG197" s="556"/>
      <c r="GH197" s="556"/>
      <c r="GI197" s="556"/>
      <c r="GJ197" s="556"/>
      <c r="GK197" s="556"/>
      <c r="GL197" s="556"/>
      <c r="GV197" s="1"/>
      <c r="GW197" s="1"/>
      <c r="GX197" s="1"/>
      <c r="GY197" s="1"/>
      <c r="GZ197" s="1"/>
      <c r="HA197" s="1"/>
      <c r="HB197" s="1"/>
      <c r="HC197" s="1"/>
      <c r="HD197" s="1"/>
      <c r="HE197" s="1"/>
      <c r="HF197" s="1"/>
      <c r="HG197" s="1"/>
      <c r="HH197" s="1"/>
      <c r="HI197" s="1"/>
    </row>
    <row r="198" spans="50:217" ht="12.75">
      <c r="AX198" s="141" t="str">
        <f t="shared" si="46"/>
        <v>-</v>
      </c>
      <c r="AY198" s="558">
        <f>IF(ROWS($AY$25:AY198)&gt;$BL$9,0,ROWS($AY$25:AY198))</f>
        <v>0</v>
      </c>
      <c r="AZ198" s="558"/>
      <c r="BA198" s="558"/>
      <c r="BB198" s="558"/>
      <c r="BC198" s="558"/>
      <c r="BD198" s="557">
        <f t="shared" si="62"/>
        <v>0</v>
      </c>
      <c r="BE198" s="558"/>
      <c r="BF198" s="558"/>
      <c r="BG198" s="558"/>
      <c r="BH198" s="558"/>
      <c r="BI198" s="558"/>
      <c r="BJ198" s="558"/>
      <c r="BK198" s="559">
        <f t="shared" si="47"/>
        <v>0</v>
      </c>
      <c r="BL198" s="558"/>
      <c r="BM198" s="558"/>
      <c r="BN198" s="558"/>
      <c r="BO198" s="558"/>
      <c r="BP198" s="558"/>
      <c r="BQ198" s="560">
        <f t="shared" si="48"/>
        <v>0</v>
      </c>
      <c r="BR198" s="556"/>
      <c r="BS198" s="556"/>
      <c r="BT198" s="556"/>
      <c r="BU198" s="556"/>
      <c r="BV198" s="556"/>
      <c r="BW198" s="560">
        <f t="shared" si="49"/>
        <v>0</v>
      </c>
      <c r="BX198" s="556"/>
      <c r="BY198" s="556"/>
      <c r="BZ198" s="556"/>
      <c r="CA198" s="556"/>
      <c r="CB198" s="556"/>
      <c r="CC198" s="555">
        <f t="shared" si="66"/>
        <v>0</v>
      </c>
      <c r="CD198" s="556"/>
      <c r="CE198" s="556"/>
      <c r="CF198" s="556"/>
      <c r="CG198" s="556"/>
      <c r="CH198" s="556"/>
      <c r="CI198" s="556"/>
      <c r="CK198" s="557">
        <f t="shared" si="63"/>
        <v>0</v>
      </c>
      <c r="CL198" s="558"/>
      <c r="CM198" s="558"/>
      <c r="CN198" s="558"/>
      <c r="CO198" s="558"/>
      <c r="CP198" s="558"/>
      <c r="CQ198" s="558"/>
      <c r="CR198" s="559">
        <f t="shared" si="50"/>
        <v>0</v>
      </c>
      <c r="CS198" s="558"/>
      <c r="CT198" s="558"/>
      <c r="CU198" s="558"/>
      <c r="CV198" s="558"/>
      <c r="CW198" s="558"/>
      <c r="CX198" s="560">
        <f t="shared" si="51"/>
        <v>0</v>
      </c>
      <c r="CY198" s="556"/>
      <c r="CZ198" s="556"/>
      <c r="DA198" s="556"/>
      <c r="DB198" s="556"/>
      <c r="DC198" s="556"/>
      <c r="DD198" s="560">
        <f t="shared" si="52"/>
        <v>0</v>
      </c>
      <c r="DE198" s="556"/>
      <c r="DF198" s="556"/>
      <c r="DG198" s="556"/>
      <c r="DH198" s="556"/>
      <c r="DI198" s="556"/>
      <c r="DJ198" s="555">
        <f t="shared" si="60"/>
        <v>0</v>
      </c>
      <c r="DK198" s="556"/>
      <c r="DL198" s="556"/>
      <c r="DM198" s="556"/>
      <c r="DN198" s="556"/>
      <c r="DO198" s="556"/>
      <c r="DP198" s="556"/>
      <c r="DT198" s="141" t="str">
        <f t="shared" si="53"/>
        <v>-</v>
      </c>
      <c r="DU198" s="558">
        <f>IF(ROWS($DU$25:DU198)&gt;$EH$9,0,ROWS($DU$25:DU198))</f>
        <v>0</v>
      </c>
      <c r="DV198" s="558"/>
      <c r="DW198" s="558"/>
      <c r="DX198" s="558"/>
      <c r="DY198" s="558"/>
      <c r="DZ198" s="557">
        <f t="shared" si="64"/>
        <v>0</v>
      </c>
      <c r="EA198" s="558"/>
      <c r="EB198" s="558"/>
      <c r="EC198" s="558"/>
      <c r="ED198" s="558"/>
      <c r="EE198" s="558"/>
      <c r="EF198" s="558"/>
      <c r="EG198" s="559">
        <f t="shared" si="54"/>
        <v>0</v>
      </c>
      <c r="EH198" s="558"/>
      <c r="EI198" s="558"/>
      <c r="EJ198" s="558"/>
      <c r="EK198" s="558"/>
      <c r="EL198" s="558"/>
      <c r="EM198" s="560">
        <f t="shared" si="55"/>
        <v>0</v>
      </c>
      <c r="EN198" s="556"/>
      <c r="EO198" s="556"/>
      <c r="EP198" s="556"/>
      <c r="EQ198" s="556"/>
      <c r="ER198" s="556"/>
      <c r="ES198" s="560">
        <f t="shared" si="56"/>
        <v>0</v>
      </c>
      <c r="ET198" s="556"/>
      <c r="EU198" s="556"/>
      <c r="EV198" s="556"/>
      <c r="EW198" s="556"/>
      <c r="EX198" s="556"/>
      <c r="EY198" s="555">
        <f t="shared" si="67"/>
        <v>0</v>
      </c>
      <c r="EZ198" s="556"/>
      <c r="FA198" s="556"/>
      <c r="FB198" s="556"/>
      <c r="FC198" s="556"/>
      <c r="FD198" s="556"/>
      <c r="FE198" s="556"/>
      <c r="FG198" s="557">
        <f t="shared" si="65"/>
        <v>0</v>
      </c>
      <c r="FH198" s="558"/>
      <c r="FI198" s="558"/>
      <c r="FJ198" s="558"/>
      <c r="FK198" s="558"/>
      <c r="FL198" s="558"/>
      <c r="FM198" s="558"/>
      <c r="FN198" s="559">
        <f t="shared" si="57"/>
        <v>0</v>
      </c>
      <c r="FO198" s="558"/>
      <c r="FP198" s="558"/>
      <c r="FQ198" s="558"/>
      <c r="FR198" s="558"/>
      <c r="FS198" s="558"/>
      <c r="FT198" s="560">
        <f t="shared" si="58"/>
        <v>0</v>
      </c>
      <c r="FU198" s="556"/>
      <c r="FV198" s="556"/>
      <c r="FW198" s="556"/>
      <c r="FX198" s="556"/>
      <c r="FY198" s="556"/>
      <c r="FZ198" s="560">
        <f t="shared" si="59"/>
        <v>0</v>
      </c>
      <c r="GA198" s="556"/>
      <c r="GB198" s="556"/>
      <c r="GC198" s="556"/>
      <c r="GD198" s="556"/>
      <c r="GE198" s="556"/>
      <c r="GF198" s="555">
        <f t="shared" si="61"/>
        <v>0</v>
      </c>
      <c r="GG198" s="556"/>
      <c r="GH198" s="556"/>
      <c r="GI198" s="556"/>
      <c r="GJ198" s="556"/>
      <c r="GK198" s="556"/>
      <c r="GL198" s="556"/>
      <c r="GV198" s="1"/>
      <c r="GW198" s="1"/>
      <c r="GX198" s="1"/>
      <c r="GY198" s="1"/>
      <c r="GZ198" s="1"/>
      <c r="HA198" s="1"/>
      <c r="HB198" s="1"/>
      <c r="HC198" s="1"/>
      <c r="HD198" s="1"/>
      <c r="HE198" s="1"/>
      <c r="HF198" s="1"/>
      <c r="HG198" s="1"/>
      <c r="HH198" s="1"/>
      <c r="HI198" s="1"/>
    </row>
    <row r="199" spans="50:217" ht="12.75">
      <c r="AX199" s="141" t="str">
        <f t="shared" si="46"/>
        <v>-</v>
      </c>
      <c r="AY199" s="558">
        <f>IF(ROWS($AY$25:AY199)&gt;$BL$9,0,ROWS($AY$25:AY199))</f>
        <v>0</v>
      </c>
      <c r="AZ199" s="558"/>
      <c r="BA199" s="558"/>
      <c r="BB199" s="558"/>
      <c r="BC199" s="558"/>
      <c r="BD199" s="557">
        <f t="shared" si="62"/>
        <v>0</v>
      </c>
      <c r="BE199" s="558"/>
      <c r="BF199" s="558"/>
      <c r="BG199" s="558"/>
      <c r="BH199" s="558"/>
      <c r="BI199" s="558"/>
      <c r="BJ199" s="558"/>
      <c r="BK199" s="559">
        <f t="shared" si="47"/>
        <v>0</v>
      </c>
      <c r="BL199" s="558"/>
      <c r="BM199" s="558"/>
      <c r="BN199" s="558"/>
      <c r="BO199" s="558"/>
      <c r="BP199" s="558"/>
      <c r="BQ199" s="560">
        <f t="shared" si="48"/>
        <v>0</v>
      </c>
      <c r="BR199" s="556"/>
      <c r="BS199" s="556"/>
      <c r="BT199" s="556"/>
      <c r="BU199" s="556"/>
      <c r="BV199" s="556"/>
      <c r="BW199" s="560">
        <f t="shared" si="49"/>
        <v>0</v>
      </c>
      <c r="BX199" s="556"/>
      <c r="BY199" s="556"/>
      <c r="BZ199" s="556"/>
      <c r="CA199" s="556"/>
      <c r="CB199" s="556"/>
      <c r="CC199" s="555">
        <f t="shared" si="66"/>
        <v>0</v>
      </c>
      <c r="CD199" s="556"/>
      <c r="CE199" s="556"/>
      <c r="CF199" s="556"/>
      <c r="CG199" s="556"/>
      <c r="CH199" s="556"/>
      <c r="CI199" s="556"/>
      <c r="CK199" s="557">
        <f t="shared" si="63"/>
        <v>0</v>
      </c>
      <c r="CL199" s="558"/>
      <c r="CM199" s="558"/>
      <c r="CN199" s="558"/>
      <c r="CO199" s="558"/>
      <c r="CP199" s="558"/>
      <c r="CQ199" s="558"/>
      <c r="CR199" s="559">
        <f t="shared" si="50"/>
        <v>0</v>
      </c>
      <c r="CS199" s="558"/>
      <c r="CT199" s="558"/>
      <c r="CU199" s="558"/>
      <c r="CV199" s="558"/>
      <c r="CW199" s="558"/>
      <c r="CX199" s="560">
        <f t="shared" si="51"/>
        <v>0</v>
      </c>
      <c r="CY199" s="556"/>
      <c r="CZ199" s="556"/>
      <c r="DA199" s="556"/>
      <c r="DB199" s="556"/>
      <c r="DC199" s="556"/>
      <c r="DD199" s="560">
        <f t="shared" si="52"/>
        <v>0</v>
      </c>
      <c r="DE199" s="556"/>
      <c r="DF199" s="556"/>
      <c r="DG199" s="556"/>
      <c r="DH199" s="556"/>
      <c r="DI199" s="556"/>
      <c r="DJ199" s="555">
        <f t="shared" si="60"/>
        <v>0</v>
      </c>
      <c r="DK199" s="556"/>
      <c r="DL199" s="556"/>
      <c r="DM199" s="556"/>
      <c r="DN199" s="556"/>
      <c r="DO199" s="556"/>
      <c r="DP199" s="556"/>
      <c r="DT199" s="141" t="str">
        <f t="shared" si="53"/>
        <v>-</v>
      </c>
      <c r="DU199" s="558">
        <f>IF(ROWS($DU$25:DU199)&gt;$EH$9,0,ROWS($DU$25:DU199))</f>
        <v>0</v>
      </c>
      <c r="DV199" s="558"/>
      <c r="DW199" s="558"/>
      <c r="DX199" s="558"/>
      <c r="DY199" s="558"/>
      <c r="DZ199" s="557">
        <f t="shared" si="64"/>
        <v>0</v>
      </c>
      <c r="EA199" s="558"/>
      <c r="EB199" s="558"/>
      <c r="EC199" s="558"/>
      <c r="ED199" s="558"/>
      <c r="EE199" s="558"/>
      <c r="EF199" s="558"/>
      <c r="EG199" s="559">
        <f t="shared" si="54"/>
        <v>0</v>
      </c>
      <c r="EH199" s="558"/>
      <c r="EI199" s="558"/>
      <c r="EJ199" s="558"/>
      <c r="EK199" s="558"/>
      <c r="EL199" s="558"/>
      <c r="EM199" s="560">
        <f t="shared" si="55"/>
        <v>0</v>
      </c>
      <c r="EN199" s="556"/>
      <c r="EO199" s="556"/>
      <c r="EP199" s="556"/>
      <c r="EQ199" s="556"/>
      <c r="ER199" s="556"/>
      <c r="ES199" s="560">
        <f t="shared" si="56"/>
        <v>0</v>
      </c>
      <c r="ET199" s="556"/>
      <c r="EU199" s="556"/>
      <c r="EV199" s="556"/>
      <c r="EW199" s="556"/>
      <c r="EX199" s="556"/>
      <c r="EY199" s="555">
        <f t="shared" si="67"/>
        <v>0</v>
      </c>
      <c r="EZ199" s="556"/>
      <c r="FA199" s="556"/>
      <c r="FB199" s="556"/>
      <c r="FC199" s="556"/>
      <c r="FD199" s="556"/>
      <c r="FE199" s="556"/>
      <c r="FG199" s="557">
        <f t="shared" si="65"/>
        <v>0</v>
      </c>
      <c r="FH199" s="558"/>
      <c r="FI199" s="558"/>
      <c r="FJ199" s="558"/>
      <c r="FK199" s="558"/>
      <c r="FL199" s="558"/>
      <c r="FM199" s="558"/>
      <c r="FN199" s="559">
        <f t="shared" si="57"/>
        <v>0</v>
      </c>
      <c r="FO199" s="558"/>
      <c r="FP199" s="558"/>
      <c r="FQ199" s="558"/>
      <c r="FR199" s="558"/>
      <c r="FS199" s="558"/>
      <c r="FT199" s="560">
        <f t="shared" si="58"/>
        <v>0</v>
      </c>
      <c r="FU199" s="556"/>
      <c r="FV199" s="556"/>
      <c r="FW199" s="556"/>
      <c r="FX199" s="556"/>
      <c r="FY199" s="556"/>
      <c r="FZ199" s="560">
        <f t="shared" si="59"/>
        <v>0</v>
      </c>
      <c r="GA199" s="556"/>
      <c r="GB199" s="556"/>
      <c r="GC199" s="556"/>
      <c r="GD199" s="556"/>
      <c r="GE199" s="556"/>
      <c r="GF199" s="555">
        <f t="shared" si="61"/>
        <v>0</v>
      </c>
      <c r="GG199" s="556"/>
      <c r="GH199" s="556"/>
      <c r="GI199" s="556"/>
      <c r="GJ199" s="556"/>
      <c r="GK199" s="556"/>
      <c r="GL199" s="556"/>
      <c r="GV199" s="1"/>
      <c r="GW199" s="1"/>
      <c r="GX199" s="1"/>
      <c r="GY199" s="1"/>
      <c r="GZ199" s="1"/>
      <c r="HA199" s="1"/>
      <c r="HB199" s="1"/>
      <c r="HC199" s="1"/>
      <c r="HD199" s="1"/>
      <c r="HE199" s="1"/>
      <c r="HF199" s="1"/>
      <c r="HG199" s="1"/>
      <c r="HH199" s="1"/>
      <c r="HI199" s="1"/>
    </row>
    <row r="200" spans="50:217" ht="12.75">
      <c r="AX200" s="141" t="str">
        <f t="shared" si="46"/>
        <v>-</v>
      </c>
      <c r="AY200" s="558">
        <f>IF(ROWS($AY$25:AY200)&gt;$BL$9,0,ROWS($AY$25:AY200))</f>
        <v>0</v>
      </c>
      <c r="AZ200" s="558"/>
      <c r="BA200" s="558"/>
      <c r="BB200" s="558"/>
      <c r="BC200" s="558"/>
      <c r="BD200" s="557">
        <f t="shared" si="62"/>
        <v>0</v>
      </c>
      <c r="BE200" s="558"/>
      <c r="BF200" s="558"/>
      <c r="BG200" s="558"/>
      <c r="BH200" s="558"/>
      <c r="BI200" s="558"/>
      <c r="BJ200" s="558"/>
      <c r="BK200" s="559">
        <f t="shared" si="47"/>
        <v>0</v>
      </c>
      <c r="BL200" s="558"/>
      <c r="BM200" s="558"/>
      <c r="BN200" s="558"/>
      <c r="BO200" s="558"/>
      <c r="BP200" s="558"/>
      <c r="BQ200" s="560">
        <f t="shared" si="48"/>
        <v>0</v>
      </c>
      <c r="BR200" s="556"/>
      <c r="BS200" s="556"/>
      <c r="BT200" s="556"/>
      <c r="BU200" s="556"/>
      <c r="BV200" s="556"/>
      <c r="BW200" s="560">
        <f t="shared" si="49"/>
        <v>0</v>
      </c>
      <c r="BX200" s="556"/>
      <c r="BY200" s="556"/>
      <c r="BZ200" s="556"/>
      <c r="CA200" s="556"/>
      <c r="CB200" s="556"/>
      <c r="CC200" s="555">
        <f t="shared" si="66"/>
        <v>0</v>
      </c>
      <c r="CD200" s="556"/>
      <c r="CE200" s="556"/>
      <c r="CF200" s="556"/>
      <c r="CG200" s="556"/>
      <c r="CH200" s="556"/>
      <c r="CI200" s="556"/>
      <c r="CK200" s="557">
        <f t="shared" si="63"/>
        <v>0</v>
      </c>
      <c r="CL200" s="558"/>
      <c r="CM200" s="558"/>
      <c r="CN200" s="558"/>
      <c r="CO200" s="558"/>
      <c r="CP200" s="558"/>
      <c r="CQ200" s="558"/>
      <c r="CR200" s="559">
        <f t="shared" si="50"/>
        <v>0</v>
      </c>
      <c r="CS200" s="558"/>
      <c r="CT200" s="558"/>
      <c r="CU200" s="558"/>
      <c r="CV200" s="558"/>
      <c r="CW200" s="558"/>
      <c r="CX200" s="560">
        <f t="shared" si="51"/>
        <v>0</v>
      </c>
      <c r="CY200" s="556"/>
      <c r="CZ200" s="556"/>
      <c r="DA200" s="556"/>
      <c r="DB200" s="556"/>
      <c r="DC200" s="556"/>
      <c r="DD200" s="560">
        <f t="shared" si="52"/>
        <v>0</v>
      </c>
      <c r="DE200" s="556"/>
      <c r="DF200" s="556"/>
      <c r="DG200" s="556"/>
      <c r="DH200" s="556"/>
      <c r="DI200" s="556"/>
      <c r="DJ200" s="555">
        <f t="shared" si="60"/>
        <v>0</v>
      </c>
      <c r="DK200" s="556"/>
      <c r="DL200" s="556"/>
      <c r="DM200" s="556"/>
      <c r="DN200" s="556"/>
      <c r="DO200" s="556"/>
      <c r="DP200" s="556"/>
      <c r="DT200" s="141" t="str">
        <f t="shared" si="53"/>
        <v>-</v>
      </c>
      <c r="DU200" s="558">
        <f>IF(ROWS($DU$25:DU200)&gt;$EH$9,0,ROWS($DU$25:DU200))</f>
        <v>0</v>
      </c>
      <c r="DV200" s="558"/>
      <c r="DW200" s="558"/>
      <c r="DX200" s="558"/>
      <c r="DY200" s="558"/>
      <c r="DZ200" s="557">
        <f t="shared" si="64"/>
        <v>0</v>
      </c>
      <c r="EA200" s="558"/>
      <c r="EB200" s="558"/>
      <c r="EC200" s="558"/>
      <c r="ED200" s="558"/>
      <c r="EE200" s="558"/>
      <c r="EF200" s="558"/>
      <c r="EG200" s="559">
        <f t="shared" si="54"/>
        <v>0</v>
      </c>
      <c r="EH200" s="558"/>
      <c r="EI200" s="558"/>
      <c r="EJ200" s="558"/>
      <c r="EK200" s="558"/>
      <c r="EL200" s="558"/>
      <c r="EM200" s="560">
        <f t="shared" si="55"/>
        <v>0</v>
      </c>
      <c r="EN200" s="556"/>
      <c r="EO200" s="556"/>
      <c r="EP200" s="556"/>
      <c r="EQ200" s="556"/>
      <c r="ER200" s="556"/>
      <c r="ES200" s="560">
        <f t="shared" si="56"/>
        <v>0</v>
      </c>
      <c r="ET200" s="556"/>
      <c r="EU200" s="556"/>
      <c r="EV200" s="556"/>
      <c r="EW200" s="556"/>
      <c r="EX200" s="556"/>
      <c r="EY200" s="555">
        <f t="shared" si="67"/>
        <v>0</v>
      </c>
      <c r="EZ200" s="556"/>
      <c r="FA200" s="556"/>
      <c r="FB200" s="556"/>
      <c r="FC200" s="556"/>
      <c r="FD200" s="556"/>
      <c r="FE200" s="556"/>
      <c r="FG200" s="557">
        <f t="shared" si="65"/>
        <v>0</v>
      </c>
      <c r="FH200" s="558"/>
      <c r="FI200" s="558"/>
      <c r="FJ200" s="558"/>
      <c r="FK200" s="558"/>
      <c r="FL200" s="558"/>
      <c r="FM200" s="558"/>
      <c r="FN200" s="559">
        <f t="shared" si="57"/>
        <v>0</v>
      </c>
      <c r="FO200" s="558"/>
      <c r="FP200" s="558"/>
      <c r="FQ200" s="558"/>
      <c r="FR200" s="558"/>
      <c r="FS200" s="558"/>
      <c r="FT200" s="560">
        <f t="shared" si="58"/>
        <v>0</v>
      </c>
      <c r="FU200" s="556"/>
      <c r="FV200" s="556"/>
      <c r="FW200" s="556"/>
      <c r="FX200" s="556"/>
      <c r="FY200" s="556"/>
      <c r="FZ200" s="560">
        <f t="shared" si="59"/>
        <v>0</v>
      </c>
      <c r="GA200" s="556"/>
      <c r="GB200" s="556"/>
      <c r="GC200" s="556"/>
      <c r="GD200" s="556"/>
      <c r="GE200" s="556"/>
      <c r="GF200" s="555">
        <f t="shared" si="61"/>
        <v>0</v>
      </c>
      <c r="GG200" s="556"/>
      <c r="GH200" s="556"/>
      <c r="GI200" s="556"/>
      <c r="GJ200" s="556"/>
      <c r="GK200" s="556"/>
      <c r="GL200" s="556"/>
      <c r="GV200" s="1"/>
      <c r="GW200" s="1"/>
      <c r="GX200" s="1"/>
      <c r="GY200" s="1"/>
      <c r="GZ200" s="1"/>
      <c r="HA200" s="1"/>
      <c r="HB200" s="1"/>
      <c r="HC200" s="1"/>
      <c r="HD200" s="1"/>
      <c r="HE200" s="1"/>
      <c r="HF200" s="1"/>
      <c r="HG200" s="1"/>
      <c r="HH200" s="1"/>
      <c r="HI200" s="1"/>
    </row>
    <row r="201" spans="50:217" ht="12.75">
      <c r="AX201" s="141" t="str">
        <f t="shared" si="46"/>
        <v>-</v>
      </c>
      <c r="AY201" s="558">
        <f>IF(ROWS($AY$25:AY201)&gt;$BL$9,0,ROWS($AY$25:AY201))</f>
        <v>0</v>
      </c>
      <c r="AZ201" s="558"/>
      <c r="BA201" s="558"/>
      <c r="BB201" s="558"/>
      <c r="BC201" s="558"/>
      <c r="BD201" s="557">
        <f t="shared" si="62"/>
        <v>0</v>
      </c>
      <c r="BE201" s="558"/>
      <c r="BF201" s="558"/>
      <c r="BG201" s="558"/>
      <c r="BH201" s="558"/>
      <c r="BI201" s="558"/>
      <c r="BJ201" s="558"/>
      <c r="BK201" s="559">
        <f t="shared" si="47"/>
        <v>0</v>
      </c>
      <c r="BL201" s="558"/>
      <c r="BM201" s="558"/>
      <c r="BN201" s="558"/>
      <c r="BO201" s="558"/>
      <c r="BP201" s="558"/>
      <c r="BQ201" s="560">
        <f t="shared" si="48"/>
        <v>0</v>
      </c>
      <c r="BR201" s="556"/>
      <c r="BS201" s="556"/>
      <c r="BT201" s="556"/>
      <c r="BU201" s="556"/>
      <c r="BV201" s="556"/>
      <c r="BW201" s="560">
        <f t="shared" si="49"/>
        <v>0</v>
      </c>
      <c r="BX201" s="556"/>
      <c r="BY201" s="556"/>
      <c r="BZ201" s="556"/>
      <c r="CA201" s="556"/>
      <c r="CB201" s="556"/>
      <c r="CC201" s="555">
        <f t="shared" si="66"/>
        <v>0</v>
      </c>
      <c r="CD201" s="556"/>
      <c r="CE201" s="556"/>
      <c r="CF201" s="556"/>
      <c r="CG201" s="556"/>
      <c r="CH201" s="556"/>
      <c r="CI201" s="556"/>
      <c r="CK201" s="557">
        <f t="shared" si="63"/>
        <v>0</v>
      </c>
      <c r="CL201" s="558"/>
      <c r="CM201" s="558"/>
      <c r="CN201" s="558"/>
      <c r="CO201" s="558"/>
      <c r="CP201" s="558"/>
      <c r="CQ201" s="558"/>
      <c r="CR201" s="559">
        <f t="shared" si="50"/>
        <v>0</v>
      </c>
      <c r="CS201" s="558"/>
      <c r="CT201" s="558"/>
      <c r="CU201" s="558"/>
      <c r="CV201" s="558"/>
      <c r="CW201" s="558"/>
      <c r="CX201" s="560">
        <f t="shared" si="51"/>
        <v>0</v>
      </c>
      <c r="CY201" s="556"/>
      <c r="CZ201" s="556"/>
      <c r="DA201" s="556"/>
      <c r="DB201" s="556"/>
      <c r="DC201" s="556"/>
      <c r="DD201" s="560">
        <f t="shared" si="52"/>
        <v>0</v>
      </c>
      <c r="DE201" s="556"/>
      <c r="DF201" s="556"/>
      <c r="DG201" s="556"/>
      <c r="DH201" s="556"/>
      <c r="DI201" s="556"/>
      <c r="DJ201" s="555">
        <f t="shared" si="60"/>
        <v>0</v>
      </c>
      <c r="DK201" s="556"/>
      <c r="DL201" s="556"/>
      <c r="DM201" s="556"/>
      <c r="DN201" s="556"/>
      <c r="DO201" s="556"/>
      <c r="DP201" s="556"/>
      <c r="DT201" s="141" t="str">
        <f t="shared" si="53"/>
        <v>-</v>
      </c>
      <c r="DU201" s="558">
        <f>IF(ROWS($DU$25:DU201)&gt;$EH$9,0,ROWS($DU$25:DU201))</f>
        <v>0</v>
      </c>
      <c r="DV201" s="558"/>
      <c r="DW201" s="558"/>
      <c r="DX201" s="558"/>
      <c r="DY201" s="558"/>
      <c r="DZ201" s="557">
        <f t="shared" si="64"/>
        <v>0</v>
      </c>
      <c r="EA201" s="558"/>
      <c r="EB201" s="558"/>
      <c r="EC201" s="558"/>
      <c r="ED201" s="558"/>
      <c r="EE201" s="558"/>
      <c r="EF201" s="558"/>
      <c r="EG201" s="559">
        <f t="shared" si="54"/>
        <v>0</v>
      </c>
      <c r="EH201" s="558"/>
      <c r="EI201" s="558"/>
      <c r="EJ201" s="558"/>
      <c r="EK201" s="558"/>
      <c r="EL201" s="558"/>
      <c r="EM201" s="560">
        <f t="shared" si="55"/>
        <v>0</v>
      </c>
      <c r="EN201" s="556"/>
      <c r="EO201" s="556"/>
      <c r="EP201" s="556"/>
      <c r="EQ201" s="556"/>
      <c r="ER201" s="556"/>
      <c r="ES201" s="560">
        <f t="shared" si="56"/>
        <v>0</v>
      </c>
      <c r="ET201" s="556"/>
      <c r="EU201" s="556"/>
      <c r="EV201" s="556"/>
      <c r="EW201" s="556"/>
      <c r="EX201" s="556"/>
      <c r="EY201" s="555">
        <f t="shared" si="67"/>
        <v>0</v>
      </c>
      <c r="EZ201" s="556"/>
      <c r="FA201" s="556"/>
      <c r="FB201" s="556"/>
      <c r="FC201" s="556"/>
      <c r="FD201" s="556"/>
      <c r="FE201" s="556"/>
      <c r="FG201" s="557">
        <f t="shared" si="65"/>
        <v>0</v>
      </c>
      <c r="FH201" s="558"/>
      <c r="FI201" s="558"/>
      <c r="FJ201" s="558"/>
      <c r="FK201" s="558"/>
      <c r="FL201" s="558"/>
      <c r="FM201" s="558"/>
      <c r="FN201" s="559">
        <f t="shared" si="57"/>
        <v>0</v>
      </c>
      <c r="FO201" s="558"/>
      <c r="FP201" s="558"/>
      <c r="FQ201" s="558"/>
      <c r="FR201" s="558"/>
      <c r="FS201" s="558"/>
      <c r="FT201" s="560">
        <f t="shared" si="58"/>
        <v>0</v>
      </c>
      <c r="FU201" s="556"/>
      <c r="FV201" s="556"/>
      <c r="FW201" s="556"/>
      <c r="FX201" s="556"/>
      <c r="FY201" s="556"/>
      <c r="FZ201" s="560">
        <f t="shared" si="59"/>
        <v>0</v>
      </c>
      <c r="GA201" s="556"/>
      <c r="GB201" s="556"/>
      <c r="GC201" s="556"/>
      <c r="GD201" s="556"/>
      <c r="GE201" s="556"/>
      <c r="GF201" s="555">
        <f t="shared" si="61"/>
        <v>0</v>
      </c>
      <c r="GG201" s="556"/>
      <c r="GH201" s="556"/>
      <c r="GI201" s="556"/>
      <c r="GJ201" s="556"/>
      <c r="GK201" s="556"/>
      <c r="GL201" s="556"/>
      <c r="GV201" s="1"/>
      <c r="GW201" s="1"/>
      <c r="GX201" s="1"/>
      <c r="GY201" s="1"/>
      <c r="GZ201" s="1"/>
      <c r="HA201" s="1"/>
      <c r="HB201" s="1"/>
      <c r="HC201" s="1"/>
      <c r="HD201" s="1"/>
      <c r="HE201" s="1"/>
      <c r="HF201" s="1"/>
      <c r="HG201" s="1"/>
      <c r="HH201" s="1"/>
      <c r="HI201" s="1"/>
    </row>
    <row r="202" spans="50:217" ht="12.75">
      <c r="AX202" s="141" t="str">
        <f t="shared" si="46"/>
        <v>-</v>
      </c>
      <c r="AY202" s="558">
        <f>IF(ROWS($AY$25:AY202)&gt;$BL$9,0,ROWS($AY$25:AY202))</f>
        <v>0</v>
      </c>
      <c r="AZ202" s="558"/>
      <c r="BA202" s="558"/>
      <c r="BB202" s="558"/>
      <c r="BC202" s="558"/>
      <c r="BD202" s="557">
        <f t="shared" si="62"/>
        <v>0</v>
      </c>
      <c r="BE202" s="558"/>
      <c r="BF202" s="558"/>
      <c r="BG202" s="558"/>
      <c r="BH202" s="558"/>
      <c r="BI202" s="558"/>
      <c r="BJ202" s="558"/>
      <c r="BK202" s="559">
        <f t="shared" si="47"/>
        <v>0</v>
      </c>
      <c r="BL202" s="558"/>
      <c r="BM202" s="558"/>
      <c r="BN202" s="558"/>
      <c r="BO202" s="558"/>
      <c r="BP202" s="558"/>
      <c r="BQ202" s="560">
        <f t="shared" si="48"/>
        <v>0</v>
      </c>
      <c r="BR202" s="556"/>
      <c r="BS202" s="556"/>
      <c r="BT202" s="556"/>
      <c r="BU202" s="556"/>
      <c r="BV202" s="556"/>
      <c r="BW202" s="560">
        <f t="shared" si="49"/>
        <v>0</v>
      </c>
      <c r="BX202" s="556"/>
      <c r="BY202" s="556"/>
      <c r="BZ202" s="556"/>
      <c r="CA202" s="556"/>
      <c r="CB202" s="556"/>
      <c r="CC202" s="555">
        <f t="shared" si="66"/>
        <v>0</v>
      </c>
      <c r="CD202" s="556"/>
      <c r="CE202" s="556"/>
      <c r="CF202" s="556"/>
      <c r="CG202" s="556"/>
      <c r="CH202" s="556"/>
      <c r="CI202" s="556"/>
      <c r="CK202" s="557">
        <f t="shared" si="63"/>
        <v>0</v>
      </c>
      <c r="CL202" s="558"/>
      <c r="CM202" s="558"/>
      <c r="CN202" s="558"/>
      <c r="CO202" s="558"/>
      <c r="CP202" s="558"/>
      <c r="CQ202" s="558"/>
      <c r="CR202" s="559">
        <f t="shared" si="50"/>
        <v>0</v>
      </c>
      <c r="CS202" s="558"/>
      <c r="CT202" s="558"/>
      <c r="CU202" s="558"/>
      <c r="CV202" s="558"/>
      <c r="CW202" s="558"/>
      <c r="CX202" s="560">
        <f t="shared" si="51"/>
        <v>0</v>
      </c>
      <c r="CY202" s="556"/>
      <c r="CZ202" s="556"/>
      <c r="DA202" s="556"/>
      <c r="DB202" s="556"/>
      <c r="DC202" s="556"/>
      <c r="DD202" s="560">
        <f t="shared" si="52"/>
        <v>0</v>
      </c>
      <c r="DE202" s="556"/>
      <c r="DF202" s="556"/>
      <c r="DG202" s="556"/>
      <c r="DH202" s="556"/>
      <c r="DI202" s="556"/>
      <c r="DJ202" s="555">
        <f t="shared" si="60"/>
        <v>0</v>
      </c>
      <c r="DK202" s="556"/>
      <c r="DL202" s="556"/>
      <c r="DM202" s="556"/>
      <c r="DN202" s="556"/>
      <c r="DO202" s="556"/>
      <c r="DP202" s="556"/>
      <c r="DT202" s="141" t="str">
        <f t="shared" si="53"/>
        <v>-</v>
      </c>
      <c r="DU202" s="558">
        <f>IF(ROWS($DU$25:DU202)&gt;$EH$9,0,ROWS($DU$25:DU202))</f>
        <v>0</v>
      </c>
      <c r="DV202" s="558"/>
      <c r="DW202" s="558"/>
      <c r="DX202" s="558"/>
      <c r="DY202" s="558"/>
      <c r="DZ202" s="557">
        <f t="shared" si="64"/>
        <v>0</v>
      </c>
      <c r="EA202" s="558"/>
      <c r="EB202" s="558"/>
      <c r="EC202" s="558"/>
      <c r="ED202" s="558"/>
      <c r="EE202" s="558"/>
      <c r="EF202" s="558"/>
      <c r="EG202" s="559">
        <f t="shared" si="54"/>
        <v>0</v>
      </c>
      <c r="EH202" s="558"/>
      <c r="EI202" s="558"/>
      <c r="EJ202" s="558"/>
      <c r="EK202" s="558"/>
      <c r="EL202" s="558"/>
      <c r="EM202" s="560">
        <f t="shared" si="55"/>
        <v>0</v>
      </c>
      <c r="EN202" s="556"/>
      <c r="EO202" s="556"/>
      <c r="EP202" s="556"/>
      <c r="EQ202" s="556"/>
      <c r="ER202" s="556"/>
      <c r="ES202" s="560">
        <f t="shared" si="56"/>
        <v>0</v>
      </c>
      <c r="ET202" s="556"/>
      <c r="EU202" s="556"/>
      <c r="EV202" s="556"/>
      <c r="EW202" s="556"/>
      <c r="EX202" s="556"/>
      <c r="EY202" s="555">
        <f t="shared" si="67"/>
        <v>0</v>
      </c>
      <c r="EZ202" s="556"/>
      <c r="FA202" s="556"/>
      <c r="FB202" s="556"/>
      <c r="FC202" s="556"/>
      <c r="FD202" s="556"/>
      <c r="FE202" s="556"/>
      <c r="FG202" s="557">
        <f t="shared" si="65"/>
        <v>0</v>
      </c>
      <c r="FH202" s="558"/>
      <c r="FI202" s="558"/>
      <c r="FJ202" s="558"/>
      <c r="FK202" s="558"/>
      <c r="FL202" s="558"/>
      <c r="FM202" s="558"/>
      <c r="FN202" s="559">
        <f t="shared" si="57"/>
        <v>0</v>
      </c>
      <c r="FO202" s="558"/>
      <c r="FP202" s="558"/>
      <c r="FQ202" s="558"/>
      <c r="FR202" s="558"/>
      <c r="FS202" s="558"/>
      <c r="FT202" s="560">
        <f t="shared" si="58"/>
        <v>0</v>
      </c>
      <c r="FU202" s="556"/>
      <c r="FV202" s="556"/>
      <c r="FW202" s="556"/>
      <c r="FX202" s="556"/>
      <c r="FY202" s="556"/>
      <c r="FZ202" s="560">
        <f t="shared" si="59"/>
        <v>0</v>
      </c>
      <c r="GA202" s="556"/>
      <c r="GB202" s="556"/>
      <c r="GC202" s="556"/>
      <c r="GD202" s="556"/>
      <c r="GE202" s="556"/>
      <c r="GF202" s="555">
        <f t="shared" si="61"/>
        <v>0</v>
      </c>
      <c r="GG202" s="556"/>
      <c r="GH202" s="556"/>
      <c r="GI202" s="556"/>
      <c r="GJ202" s="556"/>
      <c r="GK202" s="556"/>
      <c r="GL202" s="556"/>
      <c r="GV202" s="1"/>
      <c r="GW202" s="1"/>
      <c r="GX202" s="1"/>
      <c r="GY202" s="1"/>
      <c r="GZ202" s="1"/>
      <c r="HA202" s="1"/>
      <c r="HB202" s="1"/>
      <c r="HC202" s="1"/>
      <c r="HD202" s="1"/>
      <c r="HE202" s="1"/>
      <c r="HF202" s="1"/>
      <c r="HG202" s="1"/>
      <c r="HH202" s="1"/>
      <c r="HI202" s="1"/>
    </row>
    <row r="203" spans="50:217" ht="12.75">
      <c r="AX203" s="141" t="str">
        <f t="shared" si="46"/>
        <v>-</v>
      </c>
      <c r="AY203" s="558">
        <f>IF(ROWS($AY$25:AY203)&gt;$BL$9,0,ROWS($AY$25:AY203))</f>
        <v>0</v>
      </c>
      <c r="AZ203" s="558"/>
      <c r="BA203" s="558"/>
      <c r="BB203" s="558"/>
      <c r="BC203" s="558"/>
      <c r="BD203" s="557">
        <f t="shared" si="62"/>
        <v>0</v>
      </c>
      <c r="BE203" s="558"/>
      <c r="BF203" s="558"/>
      <c r="BG203" s="558"/>
      <c r="BH203" s="558"/>
      <c r="BI203" s="558"/>
      <c r="BJ203" s="558"/>
      <c r="BK203" s="559">
        <f t="shared" si="47"/>
        <v>0</v>
      </c>
      <c r="BL203" s="558"/>
      <c r="BM203" s="558"/>
      <c r="BN203" s="558"/>
      <c r="BO203" s="558"/>
      <c r="BP203" s="558"/>
      <c r="BQ203" s="560">
        <f t="shared" si="48"/>
        <v>0</v>
      </c>
      <c r="BR203" s="556"/>
      <c r="BS203" s="556"/>
      <c r="BT203" s="556"/>
      <c r="BU203" s="556"/>
      <c r="BV203" s="556"/>
      <c r="BW203" s="560">
        <f t="shared" si="49"/>
        <v>0</v>
      </c>
      <c r="BX203" s="556"/>
      <c r="BY203" s="556"/>
      <c r="BZ203" s="556"/>
      <c r="CA203" s="556"/>
      <c r="CB203" s="556"/>
      <c r="CC203" s="555">
        <f t="shared" si="66"/>
        <v>0</v>
      </c>
      <c r="CD203" s="556"/>
      <c r="CE203" s="556"/>
      <c r="CF203" s="556"/>
      <c r="CG203" s="556"/>
      <c r="CH203" s="556"/>
      <c r="CI203" s="556"/>
      <c r="CK203" s="557">
        <f t="shared" si="63"/>
        <v>0</v>
      </c>
      <c r="CL203" s="558"/>
      <c r="CM203" s="558"/>
      <c r="CN203" s="558"/>
      <c r="CO203" s="558"/>
      <c r="CP203" s="558"/>
      <c r="CQ203" s="558"/>
      <c r="CR203" s="559">
        <f t="shared" si="50"/>
        <v>0</v>
      </c>
      <c r="CS203" s="558"/>
      <c r="CT203" s="558"/>
      <c r="CU203" s="558"/>
      <c r="CV203" s="558"/>
      <c r="CW203" s="558"/>
      <c r="CX203" s="560">
        <f t="shared" si="51"/>
        <v>0</v>
      </c>
      <c r="CY203" s="556"/>
      <c r="CZ203" s="556"/>
      <c r="DA203" s="556"/>
      <c r="DB203" s="556"/>
      <c r="DC203" s="556"/>
      <c r="DD203" s="560">
        <f t="shared" si="52"/>
        <v>0</v>
      </c>
      <c r="DE203" s="556"/>
      <c r="DF203" s="556"/>
      <c r="DG203" s="556"/>
      <c r="DH203" s="556"/>
      <c r="DI203" s="556"/>
      <c r="DJ203" s="555">
        <f t="shared" si="60"/>
        <v>0</v>
      </c>
      <c r="DK203" s="556"/>
      <c r="DL203" s="556"/>
      <c r="DM203" s="556"/>
      <c r="DN203" s="556"/>
      <c r="DO203" s="556"/>
      <c r="DP203" s="556"/>
      <c r="DT203" s="141" t="str">
        <f t="shared" si="53"/>
        <v>-</v>
      </c>
      <c r="DU203" s="558">
        <f>IF(ROWS($DU$25:DU203)&gt;$EH$9,0,ROWS($DU$25:DU203))</f>
        <v>0</v>
      </c>
      <c r="DV203" s="558"/>
      <c r="DW203" s="558"/>
      <c r="DX203" s="558"/>
      <c r="DY203" s="558"/>
      <c r="DZ203" s="557">
        <f t="shared" si="64"/>
        <v>0</v>
      </c>
      <c r="EA203" s="558"/>
      <c r="EB203" s="558"/>
      <c r="EC203" s="558"/>
      <c r="ED203" s="558"/>
      <c r="EE203" s="558"/>
      <c r="EF203" s="558"/>
      <c r="EG203" s="559">
        <f t="shared" si="54"/>
        <v>0</v>
      </c>
      <c r="EH203" s="558"/>
      <c r="EI203" s="558"/>
      <c r="EJ203" s="558"/>
      <c r="EK203" s="558"/>
      <c r="EL203" s="558"/>
      <c r="EM203" s="560">
        <f t="shared" si="55"/>
        <v>0</v>
      </c>
      <c r="EN203" s="556"/>
      <c r="EO203" s="556"/>
      <c r="EP203" s="556"/>
      <c r="EQ203" s="556"/>
      <c r="ER203" s="556"/>
      <c r="ES203" s="560">
        <f t="shared" si="56"/>
        <v>0</v>
      </c>
      <c r="ET203" s="556"/>
      <c r="EU203" s="556"/>
      <c r="EV203" s="556"/>
      <c r="EW203" s="556"/>
      <c r="EX203" s="556"/>
      <c r="EY203" s="555">
        <f t="shared" si="67"/>
        <v>0</v>
      </c>
      <c r="EZ203" s="556"/>
      <c r="FA203" s="556"/>
      <c r="FB203" s="556"/>
      <c r="FC203" s="556"/>
      <c r="FD203" s="556"/>
      <c r="FE203" s="556"/>
      <c r="FG203" s="557">
        <f t="shared" si="65"/>
        <v>0</v>
      </c>
      <c r="FH203" s="558"/>
      <c r="FI203" s="558"/>
      <c r="FJ203" s="558"/>
      <c r="FK203" s="558"/>
      <c r="FL203" s="558"/>
      <c r="FM203" s="558"/>
      <c r="FN203" s="559">
        <f t="shared" si="57"/>
        <v>0</v>
      </c>
      <c r="FO203" s="558"/>
      <c r="FP203" s="558"/>
      <c r="FQ203" s="558"/>
      <c r="FR203" s="558"/>
      <c r="FS203" s="558"/>
      <c r="FT203" s="560">
        <f t="shared" si="58"/>
        <v>0</v>
      </c>
      <c r="FU203" s="556"/>
      <c r="FV203" s="556"/>
      <c r="FW203" s="556"/>
      <c r="FX203" s="556"/>
      <c r="FY203" s="556"/>
      <c r="FZ203" s="560">
        <f t="shared" si="59"/>
        <v>0</v>
      </c>
      <c r="GA203" s="556"/>
      <c r="GB203" s="556"/>
      <c r="GC203" s="556"/>
      <c r="GD203" s="556"/>
      <c r="GE203" s="556"/>
      <c r="GF203" s="555">
        <f t="shared" si="61"/>
        <v>0</v>
      </c>
      <c r="GG203" s="556"/>
      <c r="GH203" s="556"/>
      <c r="GI203" s="556"/>
      <c r="GJ203" s="556"/>
      <c r="GK203" s="556"/>
      <c r="GL203" s="556"/>
      <c r="GV203" s="1"/>
      <c r="GW203" s="1"/>
      <c r="GX203" s="1"/>
      <c r="GY203" s="1"/>
      <c r="GZ203" s="1"/>
      <c r="HA203" s="1"/>
      <c r="HB203" s="1"/>
      <c r="HC203" s="1"/>
      <c r="HD203" s="1"/>
      <c r="HE203" s="1"/>
      <c r="HF203" s="1"/>
      <c r="HG203" s="1"/>
      <c r="HH203" s="1"/>
      <c r="HI203" s="1"/>
    </row>
    <row r="204" spans="50:217" ht="12.75">
      <c r="AX204" s="141" t="str">
        <f t="shared" si="46"/>
        <v>-</v>
      </c>
      <c r="AY204" s="558">
        <f>IF(ROWS($AY$25:AY204)&gt;$BL$9,0,ROWS($AY$25:AY204))</f>
        <v>0</v>
      </c>
      <c r="AZ204" s="558"/>
      <c r="BA204" s="558"/>
      <c r="BB204" s="558"/>
      <c r="BC204" s="558"/>
      <c r="BD204" s="557">
        <f t="shared" si="62"/>
        <v>0</v>
      </c>
      <c r="BE204" s="558"/>
      <c r="BF204" s="558"/>
      <c r="BG204" s="558"/>
      <c r="BH204" s="558"/>
      <c r="BI204" s="558"/>
      <c r="BJ204" s="558"/>
      <c r="BK204" s="559">
        <f t="shared" si="47"/>
        <v>0</v>
      </c>
      <c r="BL204" s="558"/>
      <c r="BM204" s="558"/>
      <c r="BN204" s="558"/>
      <c r="BO204" s="558"/>
      <c r="BP204" s="558"/>
      <c r="BQ204" s="560">
        <f t="shared" si="48"/>
        <v>0</v>
      </c>
      <c r="BR204" s="556"/>
      <c r="BS204" s="556"/>
      <c r="BT204" s="556"/>
      <c r="BU204" s="556"/>
      <c r="BV204" s="556"/>
      <c r="BW204" s="560">
        <f t="shared" si="49"/>
        <v>0</v>
      </c>
      <c r="BX204" s="556"/>
      <c r="BY204" s="556"/>
      <c r="BZ204" s="556"/>
      <c r="CA204" s="556"/>
      <c r="CB204" s="556"/>
      <c r="CC204" s="555">
        <f t="shared" si="66"/>
        <v>0</v>
      </c>
      <c r="CD204" s="556"/>
      <c r="CE204" s="556"/>
      <c r="CF204" s="556"/>
      <c r="CG204" s="556"/>
      <c r="CH204" s="556"/>
      <c r="CI204" s="556"/>
      <c r="CK204" s="557">
        <f t="shared" si="63"/>
        <v>0</v>
      </c>
      <c r="CL204" s="558"/>
      <c r="CM204" s="558"/>
      <c r="CN204" s="558"/>
      <c r="CO204" s="558"/>
      <c r="CP204" s="558"/>
      <c r="CQ204" s="558"/>
      <c r="CR204" s="559">
        <f t="shared" si="50"/>
        <v>0</v>
      </c>
      <c r="CS204" s="558"/>
      <c r="CT204" s="558"/>
      <c r="CU204" s="558"/>
      <c r="CV204" s="558"/>
      <c r="CW204" s="558"/>
      <c r="CX204" s="560">
        <f t="shared" si="51"/>
        <v>0</v>
      </c>
      <c r="CY204" s="556"/>
      <c r="CZ204" s="556"/>
      <c r="DA204" s="556"/>
      <c r="DB204" s="556"/>
      <c r="DC204" s="556"/>
      <c r="DD204" s="560">
        <f t="shared" si="52"/>
        <v>0</v>
      </c>
      <c r="DE204" s="556"/>
      <c r="DF204" s="556"/>
      <c r="DG204" s="556"/>
      <c r="DH204" s="556"/>
      <c r="DI204" s="556"/>
      <c r="DJ204" s="555">
        <f t="shared" si="60"/>
        <v>0</v>
      </c>
      <c r="DK204" s="556"/>
      <c r="DL204" s="556"/>
      <c r="DM204" s="556"/>
      <c r="DN204" s="556"/>
      <c r="DO204" s="556"/>
      <c r="DP204" s="556"/>
      <c r="DT204" s="141" t="str">
        <f t="shared" si="53"/>
        <v>-</v>
      </c>
      <c r="DU204" s="558">
        <f>IF(ROWS($DU$25:DU204)&gt;$EH$9,0,ROWS($DU$25:DU204))</f>
        <v>0</v>
      </c>
      <c r="DV204" s="558"/>
      <c r="DW204" s="558"/>
      <c r="DX204" s="558"/>
      <c r="DY204" s="558"/>
      <c r="DZ204" s="557">
        <f t="shared" si="64"/>
        <v>0</v>
      </c>
      <c r="EA204" s="558"/>
      <c r="EB204" s="558"/>
      <c r="EC204" s="558"/>
      <c r="ED204" s="558"/>
      <c r="EE204" s="558"/>
      <c r="EF204" s="558"/>
      <c r="EG204" s="559">
        <f t="shared" si="54"/>
        <v>0</v>
      </c>
      <c r="EH204" s="558"/>
      <c r="EI204" s="558"/>
      <c r="EJ204" s="558"/>
      <c r="EK204" s="558"/>
      <c r="EL204" s="558"/>
      <c r="EM204" s="560">
        <f t="shared" si="55"/>
        <v>0</v>
      </c>
      <c r="EN204" s="556"/>
      <c r="EO204" s="556"/>
      <c r="EP204" s="556"/>
      <c r="EQ204" s="556"/>
      <c r="ER204" s="556"/>
      <c r="ES204" s="560">
        <f t="shared" si="56"/>
        <v>0</v>
      </c>
      <c r="ET204" s="556"/>
      <c r="EU204" s="556"/>
      <c r="EV204" s="556"/>
      <c r="EW204" s="556"/>
      <c r="EX204" s="556"/>
      <c r="EY204" s="555">
        <f t="shared" si="67"/>
        <v>0</v>
      </c>
      <c r="EZ204" s="556"/>
      <c r="FA204" s="556"/>
      <c r="FB204" s="556"/>
      <c r="FC204" s="556"/>
      <c r="FD204" s="556"/>
      <c r="FE204" s="556"/>
      <c r="FG204" s="557">
        <f t="shared" si="65"/>
        <v>0</v>
      </c>
      <c r="FH204" s="558"/>
      <c r="FI204" s="558"/>
      <c r="FJ204" s="558"/>
      <c r="FK204" s="558"/>
      <c r="FL204" s="558"/>
      <c r="FM204" s="558"/>
      <c r="FN204" s="559">
        <f t="shared" si="57"/>
        <v>0</v>
      </c>
      <c r="FO204" s="558"/>
      <c r="FP204" s="558"/>
      <c r="FQ204" s="558"/>
      <c r="FR204" s="558"/>
      <c r="FS204" s="558"/>
      <c r="FT204" s="560">
        <f t="shared" si="58"/>
        <v>0</v>
      </c>
      <c r="FU204" s="556"/>
      <c r="FV204" s="556"/>
      <c r="FW204" s="556"/>
      <c r="FX204" s="556"/>
      <c r="FY204" s="556"/>
      <c r="FZ204" s="560">
        <f t="shared" si="59"/>
        <v>0</v>
      </c>
      <c r="GA204" s="556"/>
      <c r="GB204" s="556"/>
      <c r="GC204" s="556"/>
      <c r="GD204" s="556"/>
      <c r="GE204" s="556"/>
      <c r="GF204" s="555">
        <f t="shared" si="61"/>
        <v>0</v>
      </c>
      <c r="GG204" s="556"/>
      <c r="GH204" s="556"/>
      <c r="GI204" s="556"/>
      <c r="GJ204" s="556"/>
      <c r="GK204" s="556"/>
      <c r="GL204" s="556"/>
      <c r="GV204" s="1"/>
      <c r="GW204" s="1"/>
      <c r="GX204" s="1"/>
      <c r="GY204" s="1"/>
      <c r="GZ204" s="1"/>
      <c r="HA204" s="1"/>
      <c r="HB204" s="1"/>
      <c r="HC204" s="1"/>
      <c r="HD204" s="1"/>
      <c r="HE204" s="1"/>
      <c r="HF204" s="1"/>
      <c r="HG204" s="1"/>
      <c r="HH204" s="1"/>
      <c r="HI204" s="1"/>
    </row>
    <row r="205" spans="50:217" ht="12.75">
      <c r="AX205" s="141" t="str">
        <f t="shared" si="46"/>
        <v>-</v>
      </c>
      <c r="AY205" s="558">
        <f>IF(ROWS($AY$25:AY205)&gt;$BL$9,0,ROWS($AY$25:AY205))</f>
        <v>0</v>
      </c>
      <c r="AZ205" s="558"/>
      <c r="BA205" s="558"/>
      <c r="BB205" s="558"/>
      <c r="BC205" s="558"/>
      <c r="BD205" s="557">
        <f t="shared" si="62"/>
        <v>0</v>
      </c>
      <c r="BE205" s="558"/>
      <c r="BF205" s="558"/>
      <c r="BG205" s="558"/>
      <c r="BH205" s="558"/>
      <c r="BI205" s="558"/>
      <c r="BJ205" s="558"/>
      <c r="BK205" s="559">
        <f t="shared" si="47"/>
        <v>0</v>
      </c>
      <c r="BL205" s="558"/>
      <c r="BM205" s="558"/>
      <c r="BN205" s="558"/>
      <c r="BO205" s="558"/>
      <c r="BP205" s="558"/>
      <c r="BQ205" s="560">
        <f t="shared" si="48"/>
        <v>0</v>
      </c>
      <c r="BR205" s="556"/>
      <c r="BS205" s="556"/>
      <c r="BT205" s="556"/>
      <c r="BU205" s="556"/>
      <c r="BV205" s="556"/>
      <c r="BW205" s="560">
        <f t="shared" si="49"/>
        <v>0</v>
      </c>
      <c r="BX205" s="556"/>
      <c r="BY205" s="556"/>
      <c r="BZ205" s="556"/>
      <c r="CA205" s="556"/>
      <c r="CB205" s="556"/>
      <c r="CC205" s="555">
        <f t="shared" si="66"/>
        <v>0</v>
      </c>
      <c r="CD205" s="556"/>
      <c r="CE205" s="556"/>
      <c r="CF205" s="556"/>
      <c r="CG205" s="556"/>
      <c r="CH205" s="556"/>
      <c r="CI205" s="556"/>
      <c r="CK205" s="557">
        <f t="shared" si="63"/>
        <v>0</v>
      </c>
      <c r="CL205" s="558"/>
      <c r="CM205" s="558"/>
      <c r="CN205" s="558"/>
      <c r="CO205" s="558"/>
      <c r="CP205" s="558"/>
      <c r="CQ205" s="558"/>
      <c r="CR205" s="559">
        <f t="shared" si="50"/>
        <v>0</v>
      </c>
      <c r="CS205" s="558"/>
      <c r="CT205" s="558"/>
      <c r="CU205" s="558"/>
      <c r="CV205" s="558"/>
      <c r="CW205" s="558"/>
      <c r="CX205" s="560">
        <f t="shared" si="51"/>
        <v>0</v>
      </c>
      <c r="CY205" s="556"/>
      <c r="CZ205" s="556"/>
      <c r="DA205" s="556"/>
      <c r="DB205" s="556"/>
      <c r="DC205" s="556"/>
      <c r="DD205" s="560">
        <f t="shared" si="52"/>
        <v>0</v>
      </c>
      <c r="DE205" s="556"/>
      <c r="DF205" s="556"/>
      <c r="DG205" s="556"/>
      <c r="DH205" s="556"/>
      <c r="DI205" s="556"/>
      <c r="DJ205" s="555">
        <f t="shared" si="60"/>
        <v>0</v>
      </c>
      <c r="DK205" s="556"/>
      <c r="DL205" s="556"/>
      <c r="DM205" s="556"/>
      <c r="DN205" s="556"/>
      <c r="DO205" s="556"/>
      <c r="DP205" s="556"/>
      <c r="DT205" s="141" t="str">
        <f t="shared" si="53"/>
        <v>-</v>
      </c>
      <c r="DU205" s="558">
        <f>IF(ROWS($DU$25:DU205)&gt;$EH$9,0,ROWS($DU$25:DU205))</f>
        <v>0</v>
      </c>
      <c r="DV205" s="558"/>
      <c r="DW205" s="558"/>
      <c r="DX205" s="558"/>
      <c r="DY205" s="558"/>
      <c r="DZ205" s="557">
        <f t="shared" si="64"/>
        <v>0</v>
      </c>
      <c r="EA205" s="558"/>
      <c r="EB205" s="558"/>
      <c r="EC205" s="558"/>
      <c r="ED205" s="558"/>
      <c r="EE205" s="558"/>
      <c r="EF205" s="558"/>
      <c r="EG205" s="559">
        <f t="shared" si="54"/>
        <v>0</v>
      </c>
      <c r="EH205" s="558"/>
      <c r="EI205" s="558"/>
      <c r="EJ205" s="558"/>
      <c r="EK205" s="558"/>
      <c r="EL205" s="558"/>
      <c r="EM205" s="560">
        <f t="shared" si="55"/>
        <v>0</v>
      </c>
      <c r="EN205" s="556"/>
      <c r="EO205" s="556"/>
      <c r="EP205" s="556"/>
      <c r="EQ205" s="556"/>
      <c r="ER205" s="556"/>
      <c r="ES205" s="560">
        <f t="shared" si="56"/>
        <v>0</v>
      </c>
      <c r="ET205" s="556"/>
      <c r="EU205" s="556"/>
      <c r="EV205" s="556"/>
      <c r="EW205" s="556"/>
      <c r="EX205" s="556"/>
      <c r="EY205" s="555">
        <f t="shared" si="67"/>
        <v>0</v>
      </c>
      <c r="EZ205" s="556"/>
      <c r="FA205" s="556"/>
      <c r="FB205" s="556"/>
      <c r="FC205" s="556"/>
      <c r="FD205" s="556"/>
      <c r="FE205" s="556"/>
      <c r="FG205" s="557">
        <f t="shared" si="65"/>
        <v>0</v>
      </c>
      <c r="FH205" s="558"/>
      <c r="FI205" s="558"/>
      <c r="FJ205" s="558"/>
      <c r="FK205" s="558"/>
      <c r="FL205" s="558"/>
      <c r="FM205" s="558"/>
      <c r="FN205" s="559">
        <f t="shared" si="57"/>
        <v>0</v>
      </c>
      <c r="FO205" s="558"/>
      <c r="FP205" s="558"/>
      <c r="FQ205" s="558"/>
      <c r="FR205" s="558"/>
      <c r="FS205" s="558"/>
      <c r="FT205" s="560">
        <f t="shared" si="58"/>
        <v>0</v>
      </c>
      <c r="FU205" s="556"/>
      <c r="FV205" s="556"/>
      <c r="FW205" s="556"/>
      <c r="FX205" s="556"/>
      <c r="FY205" s="556"/>
      <c r="FZ205" s="560">
        <f t="shared" si="59"/>
        <v>0</v>
      </c>
      <c r="GA205" s="556"/>
      <c r="GB205" s="556"/>
      <c r="GC205" s="556"/>
      <c r="GD205" s="556"/>
      <c r="GE205" s="556"/>
      <c r="GF205" s="555">
        <f t="shared" si="61"/>
        <v>0</v>
      </c>
      <c r="GG205" s="556"/>
      <c r="GH205" s="556"/>
      <c r="GI205" s="556"/>
      <c r="GJ205" s="556"/>
      <c r="GK205" s="556"/>
      <c r="GL205" s="556"/>
      <c r="GV205" s="1"/>
      <c r="GW205" s="1"/>
      <c r="GX205" s="1"/>
      <c r="GY205" s="1"/>
      <c r="GZ205" s="1"/>
      <c r="HA205" s="1"/>
      <c r="HB205" s="1"/>
      <c r="HC205" s="1"/>
      <c r="HD205" s="1"/>
      <c r="HE205" s="1"/>
      <c r="HF205" s="1"/>
      <c r="HG205" s="1"/>
      <c r="HH205" s="1"/>
      <c r="HI205" s="1"/>
    </row>
    <row r="206" spans="50:217" ht="12.75">
      <c r="AX206" s="141" t="str">
        <f t="shared" si="46"/>
        <v>-</v>
      </c>
      <c r="AY206" s="558">
        <f>IF(ROWS($AY$25:AY206)&gt;$BL$9,0,ROWS($AY$25:AY206))</f>
        <v>0</v>
      </c>
      <c r="AZ206" s="558"/>
      <c r="BA206" s="558"/>
      <c r="BB206" s="558"/>
      <c r="BC206" s="558"/>
      <c r="BD206" s="557">
        <f t="shared" si="62"/>
        <v>0</v>
      </c>
      <c r="BE206" s="558"/>
      <c r="BF206" s="558"/>
      <c r="BG206" s="558"/>
      <c r="BH206" s="558"/>
      <c r="BI206" s="558"/>
      <c r="BJ206" s="558"/>
      <c r="BK206" s="559">
        <f t="shared" si="47"/>
        <v>0</v>
      </c>
      <c r="BL206" s="558"/>
      <c r="BM206" s="558"/>
      <c r="BN206" s="558"/>
      <c r="BO206" s="558"/>
      <c r="BP206" s="558"/>
      <c r="BQ206" s="560">
        <f t="shared" si="48"/>
        <v>0</v>
      </c>
      <c r="BR206" s="556"/>
      <c r="BS206" s="556"/>
      <c r="BT206" s="556"/>
      <c r="BU206" s="556"/>
      <c r="BV206" s="556"/>
      <c r="BW206" s="560">
        <f t="shared" si="49"/>
        <v>0</v>
      </c>
      <c r="BX206" s="556"/>
      <c r="BY206" s="556"/>
      <c r="BZ206" s="556"/>
      <c r="CA206" s="556"/>
      <c r="CB206" s="556"/>
      <c r="CC206" s="555">
        <f t="shared" si="66"/>
        <v>0</v>
      </c>
      <c r="CD206" s="556"/>
      <c r="CE206" s="556"/>
      <c r="CF206" s="556"/>
      <c r="CG206" s="556"/>
      <c r="CH206" s="556"/>
      <c r="CI206" s="556"/>
      <c r="CK206" s="557">
        <f t="shared" si="63"/>
        <v>0</v>
      </c>
      <c r="CL206" s="558"/>
      <c r="CM206" s="558"/>
      <c r="CN206" s="558"/>
      <c r="CO206" s="558"/>
      <c r="CP206" s="558"/>
      <c r="CQ206" s="558"/>
      <c r="CR206" s="559">
        <f t="shared" si="50"/>
        <v>0</v>
      </c>
      <c r="CS206" s="558"/>
      <c r="CT206" s="558"/>
      <c r="CU206" s="558"/>
      <c r="CV206" s="558"/>
      <c r="CW206" s="558"/>
      <c r="CX206" s="560">
        <f t="shared" si="51"/>
        <v>0</v>
      </c>
      <c r="CY206" s="556"/>
      <c r="CZ206" s="556"/>
      <c r="DA206" s="556"/>
      <c r="DB206" s="556"/>
      <c r="DC206" s="556"/>
      <c r="DD206" s="560">
        <f t="shared" si="52"/>
        <v>0</v>
      </c>
      <c r="DE206" s="556"/>
      <c r="DF206" s="556"/>
      <c r="DG206" s="556"/>
      <c r="DH206" s="556"/>
      <c r="DI206" s="556"/>
      <c r="DJ206" s="555">
        <f t="shared" si="60"/>
        <v>0</v>
      </c>
      <c r="DK206" s="556"/>
      <c r="DL206" s="556"/>
      <c r="DM206" s="556"/>
      <c r="DN206" s="556"/>
      <c r="DO206" s="556"/>
      <c r="DP206" s="556"/>
      <c r="DT206" s="141" t="str">
        <f t="shared" si="53"/>
        <v>-</v>
      </c>
      <c r="DU206" s="558">
        <f>IF(ROWS($DU$25:DU206)&gt;$EH$9,0,ROWS($DU$25:DU206))</f>
        <v>0</v>
      </c>
      <c r="DV206" s="558"/>
      <c r="DW206" s="558"/>
      <c r="DX206" s="558"/>
      <c r="DY206" s="558"/>
      <c r="DZ206" s="557">
        <f t="shared" si="64"/>
        <v>0</v>
      </c>
      <c r="EA206" s="558"/>
      <c r="EB206" s="558"/>
      <c r="EC206" s="558"/>
      <c r="ED206" s="558"/>
      <c r="EE206" s="558"/>
      <c r="EF206" s="558"/>
      <c r="EG206" s="559">
        <f t="shared" si="54"/>
        <v>0</v>
      </c>
      <c r="EH206" s="558"/>
      <c r="EI206" s="558"/>
      <c r="EJ206" s="558"/>
      <c r="EK206" s="558"/>
      <c r="EL206" s="558"/>
      <c r="EM206" s="560">
        <f t="shared" si="55"/>
        <v>0</v>
      </c>
      <c r="EN206" s="556"/>
      <c r="EO206" s="556"/>
      <c r="EP206" s="556"/>
      <c r="EQ206" s="556"/>
      <c r="ER206" s="556"/>
      <c r="ES206" s="560">
        <f t="shared" si="56"/>
        <v>0</v>
      </c>
      <c r="ET206" s="556"/>
      <c r="EU206" s="556"/>
      <c r="EV206" s="556"/>
      <c r="EW206" s="556"/>
      <c r="EX206" s="556"/>
      <c r="EY206" s="555">
        <f t="shared" si="67"/>
        <v>0</v>
      </c>
      <c r="EZ206" s="556"/>
      <c r="FA206" s="556"/>
      <c r="FB206" s="556"/>
      <c r="FC206" s="556"/>
      <c r="FD206" s="556"/>
      <c r="FE206" s="556"/>
      <c r="FG206" s="557">
        <f t="shared" si="65"/>
        <v>0</v>
      </c>
      <c r="FH206" s="558"/>
      <c r="FI206" s="558"/>
      <c r="FJ206" s="558"/>
      <c r="FK206" s="558"/>
      <c r="FL206" s="558"/>
      <c r="FM206" s="558"/>
      <c r="FN206" s="559">
        <f t="shared" si="57"/>
        <v>0</v>
      </c>
      <c r="FO206" s="558"/>
      <c r="FP206" s="558"/>
      <c r="FQ206" s="558"/>
      <c r="FR206" s="558"/>
      <c r="FS206" s="558"/>
      <c r="FT206" s="560">
        <f t="shared" si="58"/>
        <v>0</v>
      </c>
      <c r="FU206" s="556"/>
      <c r="FV206" s="556"/>
      <c r="FW206" s="556"/>
      <c r="FX206" s="556"/>
      <c r="FY206" s="556"/>
      <c r="FZ206" s="560">
        <f t="shared" si="59"/>
        <v>0</v>
      </c>
      <c r="GA206" s="556"/>
      <c r="GB206" s="556"/>
      <c r="GC206" s="556"/>
      <c r="GD206" s="556"/>
      <c r="GE206" s="556"/>
      <c r="GF206" s="555">
        <f t="shared" si="61"/>
        <v>0</v>
      </c>
      <c r="GG206" s="556"/>
      <c r="GH206" s="556"/>
      <c r="GI206" s="556"/>
      <c r="GJ206" s="556"/>
      <c r="GK206" s="556"/>
      <c r="GL206" s="556"/>
      <c r="GV206" s="1"/>
      <c r="GW206" s="1"/>
      <c r="GX206" s="1"/>
      <c r="GY206" s="1"/>
      <c r="GZ206" s="1"/>
      <c r="HA206" s="1"/>
      <c r="HB206" s="1"/>
      <c r="HC206" s="1"/>
      <c r="HD206" s="1"/>
      <c r="HE206" s="1"/>
      <c r="HF206" s="1"/>
      <c r="HG206" s="1"/>
      <c r="HH206" s="1"/>
      <c r="HI206" s="1"/>
    </row>
    <row r="207" spans="50:217" ht="12.75">
      <c r="AX207" s="141" t="str">
        <f t="shared" si="46"/>
        <v>-</v>
      </c>
      <c r="AY207" s="558">
        <f>IF(ROWS($AY$25:AY207)&gt;$BL$9,0,ROWS($AY$25:AY207))</f>
        <v>0</v>
      </c>
      <c r="AZ207" s="558"/>
      <c r="BA207" s="558"/>
      <c r="BB207" s="558"/>
      <c r="BC207" s="558"/>
      <c r="BD207" s="557">
        <f t="shared" si="62"/>
        <v>0</v>
      </c>
      <c r="BE207" s="558"/>
      <c r="BF207" s="558"/>
      <c r="BG207" s="558"/>
      <c r="BH207" s="558"/>
      <c r="BI207" s="558"/>
      <c r="BJ207" s="558"/>
      <c r="BK207" s="559">
        <f t="shared" si="47"/>
        <v>0</v>
      </c>
      <c r="BL207" s="558"/>
      <c r="BM207" s="558"/>
      <c r="BN207" s="558"/>
      <c r="BO207" s="558"/>
      <c r="BP207" s="558"/>
      <c r="BQ207" s="560">
        <f t="shared" si="48"/>
        <v>0</v>
      </c>
      <c r="BR207" s="556"/>
      <c r="BS207" s="556"/>
      <c r="BT207" s="556"/>
      <c r="BU207" s="556"/>
      <c r="BV207" s="556"/>
      <c r="BW207" s="560">
        <f t="shared" si="49"/>
        <v>0</v>
      </c>
      <c r="BX207" s="556"/>
      <c r="BY207" s="556"/>
      <c r="BZ207" s="556"/>
      <c r="CA207" s="556"/>
      <c r="CB207" s="556"/>
      <c r="CC207" s="555">
        <f t="shared" si="66"/>
        <v>0</v>
      </c>
      <c r="CD207" s="556"/>
      <c r="CE207" s="556"/>
      <c r="CF207" s="556"/>
      <c r="CG207" s="556"/>
      <c r="CH207" s="556"/>
      <c r="CI207" s="556"/>
      <c r="CK207" s="557">
        <f t="shared" si="63"/>
        <v>0</v>
      </c>
      <c r="CL207" s="558"/>
      <c r="CM207" s="558"/>
      <c r="CN207" s="558"/>
      <c r="CO207" s="558"/>
      <c r="CP207" s="558"/>
      <c r="CQ207" s="558"/>
      <c r="CR207" s="559">
        <f t="shared" si="50"/>
        <v>0</v>
      </c>
      <c r="CS207" s="558"/>
      <c r="CT207" s="558"/>
      <c r="CU207" s="558"/>
      <c r="CV207" s="558"/>
      <c r="CW207" s="558"/>
      <c r="CX207" s="560">
        <f t="shared" si="51"/>
        <v>0</v>
      </c>
      <c r="CY207" s="556"/>
      <c r="CZ207" s="556"/>
      <c r="DA207" s="556"/>
      <c r="DB207" s="556"/>
      <c r="DC207" s="556"/>
      <c r="DD207" s="560">
        <f t="shared" si="52"/>
        <v>0</v>
      </c>
      <c r="DE207" s="556"/>
      <c r="DF207" s="556"/>
      <c r="DG207" s="556"/>
      <c r="DH207" s="556"/>
      <c r="DI207" s="556"/>
      <c r="DJ207" s="555">
        <f t="shared" si="60"/>
        <v>0</v>
      </c>
      <c r="DK207" s="556"/>
      <c r="DL207" s="556"/>
      <c r="DM207" s="556"/>
      <c r="DN207" s="556"/>
      <c r="DO207" s="556"/>
      <c r="DP207" s="556"/>
      <c r="DT207" s="141" t="str">
        <f t="shared" si="53"/>
        <v>-</v>
      </c>
      <c r="DU207" s="558">
        <f>IF(ROWS($DU$25:DU207)&gt;$EH$9,0,ROWS($DU$25:DU207))</f>
        <v>0</v>
      </c>
      <c r="DV207" s="558"/>
      <c r="DW207" s="558"/>
      <c r="DX207" s="558"/>
      <c r="DY207" s="558"/>
      <c r="DZ207" s="557">
        <f t="shared" si="64"/>
        <v>0</v>
      </c>
      <c r="EA207" s="558"/>
      <c r="EB207" s="558"/>
      <c r="EC207" s="558"/>
      <c r="ED207" s="558"/>
      <c r="EE207" s="558"/>
      <c r="EF207" s="558"/>
      <c r="EG207" s="559">
        <f t="shared" si="54"/>
        <v>0</v>
      </c>
      <c r="EH207" s="558"/>
      <c r="EI207" s="558"/>
      <c r="EJ207" s="558"/>
      <c r="EK207" s="558"/>
      <c r="EL207" s="558"/>
      <c r="EM207" s="560">
        <f t="shared" si="55"/>
        <v>0</v>
      </c>
      <c r="EN207" s="556"/>
      <c r="EO207" s="556"/>
      <c r="EP207" s="556"/>
      <c r="EQ207" s="556"/>
      <c r="ER207" s="556"/>
      <c r="ES207" s="560">
        <f t="shared" si="56"/>
        <v>0</v>
      </c>
      <c r="ET207" s="556"/>
      <c r="EU207" s="556"/>
      <c r="EV207" s="556"/>
      <c r="EW207" s="556"/>
      <c r="EX207" s="556"/>
      <c r="EY207" s="555">
        <f t="shared" si="67"/>
        <v>0</v>
      </c>
      <c r="EZ207" s="556"/>
      <c r="FA207" s="556"/>
      <c r="FB207" s="556"/>
      <c r="FC207" s="556"/>
      <c r="FD207" s="556"/>
      <c r="FE207" s="556"/>
      <c r="FG207" s="557">
        <f t="shared" si="65"/>
        <v>0</v>
      </c>
      <c r="FH207" s="558"/>
      <c r="FI207" s="558"/>
      <c r="FJ207" s="558"/>
      <c r="FK207" s="558"/>
      <c r="FL207" s="558"/>
      <c r="FM207" s="558"/>
      <c r="FN207" s="559">
        <f t="shared" si="57"/>
        <v>0</v>
      </c>
      <c r="FO207" s="558"/>
      <c r="FP207" s="558"/>
      <c r="FQ207" s="558"/>
      <c r="FR207" s="558"/>
      <c r="FS207" s="558"/>
      <c r="FT207" s="560">
        <f t="shared" si="58"/>
        <v>0</v>
      </c>
      <c r="FU207" s="556"/>
      <c r="FV207" s="556"/>
      <c r="FW207" s="556"/>
      <c r="FX207" s="556"/>
      <c r="FY207" s="556"/>
      <c r="FZ207" s="560">
        <f t="shared" si="59"/>
        <v>0</v>
      </c>
      <c r="GA207" s="556"/>
      <c r="GB207" s="556"/>
      <c r="GC207" s="556"/>
      <c r="GD207" s="556"/>
      <c r="GE207" s="556"/>
      <c r="GF207" s="555">
        <f t="shared" si="61"/>
        <v>0</v>
      </c>
      <c r="GG207" s="556"/>
      <c r="GH207" s="556"/>
      <c r="GI207" s="556"/>
      <c r="GJ207" s="556"/>
      <c r="GK207" s="556"/>
      <c r="GL207" s="556"/>
      <c r="GV207" s="1"/>
      <c r="GW207" s="1"/>
      <c r="GX207" s="1"/>
      <c r="GY207" s="1"/>
      <c r="GZ207" s="1"/>
      <c r="HA207" s="1"/>
      <c r="HB207" s="1"/>
      <c r="HC207" s="1"/>
      <c r="HD207" s="1"/>
      <c r="HE207" s="1"/>
      <c r="HF207" s="1"/>
      <c r="HG207" s="1"/>
      <c r="HH207" s="1"/>
      <c r="HI207" s="1"/>
    </row>
    <row r="208" spans="50:217" ht="12.75">
      <c r="AX208" s="141" t="str">
        <f t="shared" si="46"/>
        <v>-</v>
      </c>
      <c r="AY208" s="558">
        <f>IF(ROWS($AY$25:AY208)&gt;$BL$9,0,ROWS($AY$25:AY208))</f>
        <v>0</v>
      </c>
      <c r="AZ208" s="558"/>
      <c r="BA208" s="558"/>
      <c r="BB208" s="558"/>
      <c r="BC208" s="558"/>
      <c r="BD208" s="557">
        <f t="shared" si="62"/>
        <v>0</v>
      </c>
      <c r="BE208" s="558"/>
      <c r="BF208" s="558"/>
      <c r="BG208" s="558"/>
      <c r="BH208" s="558"/>
      <c r="BI208" s="558"/>
      <c r="BJ208" s="558"/>
      <c r="BK208" s="559">
        <f t="shared" si="47"/>
        <v>0</v>
      </c>
      <c r="BL208" s="558"/>
      <c r="BM208" s="558"/>
      <c r="BN208" s="558"/>
      <c r="BO208" s="558"/>
      <c r="BP208" s="558"/>
      <c r="BQ208" s="560">
        <f t="shared" si="48"/>
        <v>0</v>
      </c>
      <c r="BR208" s="556"/>
      <c r="BS208" s="556"/>
      <c r="BT208" s="556"/>
      <c r="BU208" s="556"/>
      <c r="BV208" s="556"/>
      <c r="BW208" s="560">
        <f t="shared" si="49"/>
        <v>0</v>
      </c>
      <c r="BX208" s="556"/>
      <c r="BY208" s="556"/>
      <c r="BZ208" s="556"/>
      <c r="CA208" s="556"/>
      <c r="CB208" s="556"/>
      <c r="CC208" s="555">
        <f t="shared" si="66"/>
        <v>0</v>
      </c>
      <c r="CD208" s="556"/>
      <c r="CE208" s="556"/>
      <c r="CF208" s="556"/>
      <c r="CG208" s="556"/>
      <c r="CH208" s="556"/>
      <c r="CI208" s="556"/>
      <c r="CK208" s="557">
        <f t="shared" si="63"/>
        <v>0</v>
      </c>
      <c r="CL208" s="558"/>
      <c r="CM208" s="558"/>
      <c r="CN208" s="558"/>
      <c r="CO208" s="558"/>
      <c r="CP208" s="558"/>
      <c r="CQ208" s="558"/>
      <c r="CR208" s="559">
        <f t="shared" si="50"/>
        <v>0</v>
      </c>
      <c r="CS208" s="558"/>
      <c r="CT208" s="558"/>
      <c r="CU208" s="558"/>
      <c r="CV208" s="558"/>
      <c r="CW208" s="558"/>
      <c r="CX208" s="560">
        <f t="shared" si="51"/>
        <v>0</v>
      </c>
      <c r="CY208" s="556"/>
      <c r="CZ208" s="556"/>
      <c r="DA208" s="556"/>
      <c r="DB208" s="556"/>
      <c r="DC208" s="556"/>
      <c r="DD208" s="560">
        <f t="shared" si="52"/>
        <v>0</v>
      </c>
      <c r="DE208" s="556"/>
      <c r="DF208" s="556"/>
      <c r="DG208" s="556"/>
      <c r="DH208" s="556"/>
      <c r="DI208" s="556"/>
      <c r="DJ208" s="555">
        <f t="shared" si="60"/>
        <v>0</v>
      </c>
      <c r="DK208" s="556"/>
      <c r="DL208" s="556"/>
      <c r="DM208" s="556"/>
      <c r="DN208" s="556"/>
      <c r="DO208" s="556"/>
      <c r="DP208" s="556"/>
      <c r="DT208" s="141" t="str">
        <f t="shared" si="53"/>
        <v>-</v>
      </c>
      <c r="DU208" s="558">
        <f>IF(ROWS($DU$25:DU208)&gt;$EH$9,0,ROWS($DU$25:DU208))</f>
        <v>0</v>
      </c>
      <c r="DV208" s="558"/>
      <c r="DW208" s="558"/>
      <c r="DX208" s="558"/>
      <c r="DY208" s="558"/>
      <c r="DZ208" s="557">
        <f t="shared" si="64"/>
        <v>0</v>
      </c>
      <c r="EA208" s="558"/>
      <c r="EB208" s="558"/>
      <c r="EC208" s="558"/>
      <c r="ED208" s="558"/>
      <c r="EE208" s="558"/>
      <c r="EF208" s="558"/>
      <c r="EG208" s="559">
        <f t="shared" si="54"/>
        <v>0</v>
      </c>
      <c r="EH208" s="558"/>
      <c r="EI208" s="558"/>
      <c r="EJ208" s="558"/>
      <c r="EK208" s="558"/>
      <c r="EL208" s="558"/>
      <c r="EM208" s="560">
        <f t="shared" si="55"/>
        <v>0</v>
      </c>
      <c r="EN208" s="556"/>
      <c r="EO208" s="556"/>
      <c r="EP208" s="556"/>
      <c r="EQ208" s="556"/>
      <c r="ER208" s="556"/>
      <c r="ES208" s="560">
        <f t="shared" si="56"/>
        <v>0</v>
      </c>
      <c r="ET208" s="556"/>
      <c r="EU208" s="556"/>
      <c r="EV208" s="556"/>
      <c r="EW208" s="556"/>
      <c r="EX208" s="556"/>
      <c r="EY208" s="555">
        <f t="shared" si="67"/>
        <v>0</v>
      </c>
      <c r="EZ208" s="556"/>
      <c r="FA208" s="556"/>
      <c r="FB208" s="556"/>
      <c r="FC208" s="556"/>
      <c r="FD208" s="556"/>
      <c r="FE208" s="556"/>
      <c r="FG208" s="557">
        <f t="shared" si="65"/>
        <v>0</v>
      </c>
      <c r="FH208" s="558"/>
      <c r="FI208" s="558"/>
      <c r="FJ208" s="558"/>
      <c r="FK208" s="558"/>
      <c r="FL208" s="558"/>
      <c r="FM208" s="558"/>
      <c r="FN208" s="559">
        <f t="shared" si="57"/>
        <v>0</v>
      </c>
      <c r="FO208" s="558"/>
      <c r="FP208" s="558"/>
      <c r="FQ208" s="558"/>
      <c r="FR208" s="558"/>
      <c r="FS208" s="558"/>
      <c r="FT208" s="560">
        <f t="shared" si="58"/>
        <v>0</v>
      </c>
      <c r="FU208" s="556"/>
      <c r="FV208" s="556"/>
      <c r="FW208" s="556"/>
      <c r="FX208" s="556"/>
      <c r="FY208" s="556"/>
      <c r="FZ208" s="560">
        <f t="shared" si="59"/>
        <v>0</v>
      </c>
      <c r="GA208" s="556"/>
      <c r="GB208" s="556"/>
      <c r="GC208" s="556"/>
      <c r="GD208" s="556"/>
      <c r="GE208" s="556"/>
      <c r="GF208" s="555">
        <f t="shared" si="61"/>
        <v>0</v>
      </c>
      <c r="GG208" s="556"/>
      <c r="GH208" s="556"/>
      <c r="GI208" s="556"/>
      <c r="GJ208" s="556"/>
      <c r="GK208" s="556"/>
      <c r="GL208" s="556"/>
      <c r="GV208" s="1"/>
      <c r="GW208" s="1"/>
      <c r="GX208" s="1"/>
      <c r="GY208" s="1"/>
      <c r="GZ208" s="1"/>
      <c r="HA208" s="1"/>
      <c r="HB208" s="1"/>
      <c r="HC208" s="1"/>
      <c r="HD208" s="1"/>
      <c r="HE208" s="1"/>
      <c r="HF208" s="1"/>
      <c r="HG208" s="1"/>
      <c r="HH208" s="1"/>
      <c r="HI208" s="1"/>
    </row>
    <row r="209" spans="50:217" ht="12.75">
      <c r="AX209" s="141" t="str">
        <f t="shared" si="46"/>
        <v>-</v>
      </c>
      <c r="AY209" s="558">
        <f>IF(ROWS($AY$25:AY209)&gt;$BL$9,0,ROWS($AY$25:AY209))</f>
        <v>0</v>
      </c>
      <c r="AZ209" s="558"/>
      <c r="BA209" s="558"/>
      <c r="BB209" s="558"/>
      <c r="BC209" s="558"/>
      <c r="BD209" s="557">
        <f t="shared" si="62"/>
        <v>0</v>
      </c>
      <c r="BE209" s="558"/>
      <c r="BF209" s="558"/>
      <c r="BG209" s="558"/>
      <c r="BH209" s="558"/>
      <c r="BI209" s="558"/>
      <c r="BJ209" s="558"/>
      <c r="BK209" s="559">
        <f t="shared" si="47"/>
        <v>0</v>
      </c>
      <c r="BL209" s="558"/>
      <c r="BM209" s="558"/>
      <c r="BN209" s="558"/>
      <c r="BO209" s="558"/>
      <c r="BP209" s="558"/>
      <c r="BQ209" s="560">
        <f t="shared" si="48"/>
        <v>0</v>
      </c>
      <c r="BR209" s="556"/>
      <c r="BS209" s="556"/>
      <c r="BT209" s="556"/>
      <c r="BU209" s="556"/>
      <c r="BV209" s="556"/>
      <c r="BW209" s="560">
        <f t="shared" si="49"/>
        <v>0</v>
      </c>
      <c r="BX209" s="556"/>
      <c r="BY209" s="556"/>
      <c r="BZ209" s="556"/>
      <c r="CA209" s="556"/>
      <c r="CB209" s="556"/>
      <c r="CC209" s="555">
        <f t="shared" si="66"/>
        <v>0</v>
      </c>
      <c r="CD209" s="556"/>
      <c r="CE209" s="556"/>
      <c r="CF209" s="556"/>
      <c r="CG209" s="556"/>
      <c r="CH209" s="556"/>
      <c r="CI209" s="556"/>
      <c r="CK209" s="557">
        <f t="shared" si="63"/>
        <v>0</v>
      </c>
      <c r="CL209" s="558"/>
      <c r="CM209" s="558"/>
      <c r="CN209" s="558"/>
      <c r="CO209" s="558"/>
      <c r="CP209" s="558"/>
      <c r="CQ209" s="558"/>
      <c r="CR209" s="559">
        <f t="shared" si="50"/>
        <v>0</v>
      </c>
      <c r="CS209" s="558"/>
      <c r="CT209" s="558"/>
      <c r="CU209" s="558"/>
      <c r="CV209" s="558"/>
      <c r="CW209" s="558"/>
      <c r="CX209" s="560">
        <f t="shared" si="51"/>
        <v>0</v>
      </c>
      <c r="CY209" s="556"/>
      <c r="CZ209" s="556"/>
      <c r="DA209" s="556"/>
      <c r="DB209" s="556"/>
      <c r="DC209" s="556"/>
      <c r="DD209" s="560">
        <f t="shared" si="52"/>
        <v>0</v>
      </c>
      <c r="DE209" s="556"/>
      <c r="DF209" s="556"/>
      <c r="DG209" s="556"/>
      <c r="DH209" s="556"/>
      <c r="DI209" s="556"/>
      <c r="DJ209" s="555">
        <f t="shared" si="60"/>
        <v>0</v>
      </c>
      <c r="DK209" s="556"/>
      <c r="DL209" s="556"/>
      <c r="DM209" s="556"/>
      <c r="DN209" s="556"/>
      <c r="DO209" s="556"/>
      <c r="DP209" s="556"/>
      <c r="DT209" s="141" t="str">
        <f t="shared" si="53"/>
        <v>-</v>
      </c>
      <c r="DU209" s="558">
        <f>IF(ROWS($DU$25:DU209)&gt;$EH$9,0,ROWS($DU$25:DU209))</f>
        <v>0</v>
      </c>
      <c r="DV209" s="558"/>
      <c r="DW209" s="558"/>
      <c r="DX209" s="558"/>
      <c r="DY209" s="558"/>
      <c r="DZ209" s="557">
        <f t="shared" si="64"/>
        <v>0</v>
      </c>
      <c r="EA209" s="558"/>
      <c r="EB209" s="558"/>
      <c r="EC209" s="558"/>
      <c r="ED209" s="558"/>
      <c r="EE209" s="558"/>
      <c r="EF209" s="558"/>
      <c r="EG209" s="559">
        <f t="shared" si="54"/>
        <v>0</v>
      </c>
      <c r="EH209" s="558"/>
      <c r="EI209" s="558"/>
      <c r="EJ209" s="558"/>
      <c r="EK209" s="558"/>
      <c r="EL209" s="558"/>
      <c r="EM209" s="560">
        <f t="shared" si="55"/>
        <v>0</v>
      </c>
      <c r="EN209" s="556"/>
      <c r="EO209" s="556"/>
      <c r="EP209" s="556"/>
      <c r="EQ209" s="556"/>
      <c r="ER209" s="556"/>
      <c r="ES209" s="560">
        <f t="shared" si="56"/>
        <v>0</v>
      </c>
      <c r="ET209" s="556"/>
      <c r="EU209" s="556"/>
      <c r="EV209" s="556"/>
      <c r="EW209" s="556"/>
      <c r="EX209" s="556"/>
      <c r="EY209" s="555">
        <f t="shared" si="67"/>
        <v>0</v>
      </c>
      <c r="EZ209" s="556"/>
      <c r="FA209" s="556"/>
      <c r="FB209" s="556"/>
      <c r="FC209" s="556"/>
      <c r="FD209" s="556"/>
      <c r="FE209" s="556"/>
      <c r="FG209" s="557">
        <f t="shared" si="65"/>
        <v>0</v>
      </c>
      <c r="FH209" s="558"/>
      <c r="FI209" s="558"/>
      <c r="FJ209" s="558"/>
      <c r="FK209" s="558"/>
      <c r="FL209" s="558"/>
      <c r="FM209" s="558"/>
      <c r="FN209" s="559">
        <f t="shared" si="57"/>
        <v>0</v>
      </c>
      <c r="FO209" s="558"/>
      <c r="FP209" s="558"/>
      <c r="FQ209" s="558"/>
      <c r="FR209" s="558"/>
      <c r="FS209" s="558"/>
      <c r="FT209" s="560">
        <f t="shared" si="58"/>
        <v>0</v>
      </c>
      <c r="FU209" s="556"/>
      <c r="FV209" s="556"/>
      <c r="FW209" s="556"/>
      <c r="FX209" s="556"/>
      <c r="FY209" s="556"/>
      <c r="FZ209" s="560">
        <f t="shared" si="59"/>
        <v>0</v>
      </c>
      <c r="GA209" s="556"/>
      <c r="GB209" s="556"/>
      <c r="GC209" s="556"/>
      <c r="GD209" s="556"/>
      <c r="GE209" s="556"/>
      <c r="GF209" s="555">
        <f t="shared" si="61"/>
        <v>0</v>
      </c>
      <c r="GG209" s="556"/>
      <c r="GH209" s="556"/>
      <c r="GI209" s="556"/>
      <c r="GJ209" s="556"/>
      <c r="GK209" s="556"/>
      <c r="GL209" s="556"/>
      <c r="GV209" s="1"/>
      <c r="GW209" s="1"/>
      <c r="GX209" s="1"/>
      <c r="GY209" s="1"/>
      <c r="GZ209" s="1"/>
      <c r="HA209" s="1"/>
      <c r="HB209" s="1"/>
      <c r="HC209" s="1"/>
      <c r="HD209" s="1"/>
      <c r="HE209" s="1"/>
      <c r="HF209" s="1"/>
      <c r="HG209" s="1"/>
      <c r="HH209" s="1"/>
      <c r="HI209" s="1"/>
    </row>
    <row r="210" spans="50:217" ht="12.75">
      <c r="AX210" s="141" t="str">
        <f t="shared" si="46"/>
        <v>-</v>
      </c>
      <c r="AY210" s="558">
        <f>IF(ROWS($AY$25:AY210)&gt;$BL$9,0,ROWS($AY$25:AY210))</f>
        <v>0</v>
      </c>
      <c r="AZ210" s="558"/>
      <c r="BA210" s="558"/>
      <c r="BB210" s="558"/>
      <c r="BC210" s="558"/>
      <c r="BD210" s="557">
        <f t="shared" si="62"/>
        <v>0</v>
      </c>
      <c r="BE210" s="558"/>
      <c r="BF210" s="558"/>
      <c r="BG210" s="558"/>
      <c r="BH210" s="558"/>
      <c r="BI210" s="558"/>
      <c r="BJ210" s="558"/>
      <c r="BK210" s="559">
        <f t="shared" si="47"/>
        <v>0</v>
      </c>
      <c r="BL210" s="558"/>
      <c r="BM210" s="558"/>
      <c r="BN210" s="558"/>
      <c r="BO210" s="558"/>
      <c r="BP210" s="558"/>
      <c r="BQ210" s="560">
        <f t="shared" si="48"/>
        <v>0</v>
      </c>
      <c r="BR210" s="556"/>
      <c r="BS210" s="556"/>
      <c r="BT210" s="556"/>
      <c r="BU210" s="556"/>
      <c r="BV210" s="556"/>
      <c r="BW210" s="560">
        <f t="shared" si="49"/>
        <v>0</v>
      </c>
      <c r="BX210" s="556"/>
      <c r="BY210" s="556"/>
      <c r="BZ210" s="556"/>
      <c r="CA210" s="556"/>
      <c r="CB210" s="556"/>
      <c r="CC210" s="555">
        <f t="shared" si="66"/>
        <v>0</v>
      </c>
      <c r="CD210" s="556"/>
      <c r="CE210" s="556"/>
      <c r="CF210" s="556"/>
      <c r="CG210" s="556"/>
      <c r="CH210" s="556"/>
      <c r="CI210" s="556"/>
      <c r="CK210" s="557">
        <f t="shared" si="63"/>
        <v>0</v>
      </c>
      <c r="CL210" s="558"/>
      <c r="CM210" s="558"/>
      <c r="CN210" s="558"/>
      <c r="CO210" s="558"/>
      <c r="CP210" s="558"/>
      <c r="CQ210" s="558"/>
      <c r="CR210" s="559">
        <f t="shared" si="50"/>
        <v>0</v>
      </c>
      <c r="CS210" s="558"/>
      <c r="CT210" s="558"/>
      <c r="CU210" s="558"/>
      <c r="CV210" s="558"/>
      <c r="CW210" s="558"/>
      <c r="CX210" s="560">
        <f t="shared" si="51"/>
        <v>0</v>
      </c>
      <c r="CY210" s="556"/>
      <c r="CZ210" s="556"/>
      <c r="DA210" s="556"/>
      <c r="DB210" s="556"/>
      <c r="DC210" s="556"/>
      <c r="DD210" s="560">
        <f t="shared" si="52"/>
        <v>0</v>
      </c>
      <c r="DE210" s="556"/>
      <c r="DF210" s="556"/>
      <c r="DG210" s="556"/>
      <c r="DH210" s="556"/>
      <c r="DI210" s="556"/>
      <c r="DJ210" s="555">
        <f t="shared" si="60"/>
        <v>0</v>
      </c>
      <c r="DK210" s="556"/>
      <c r="DL210" s="556"/>
      <c r="DM210" s="556"/>
      <c r="DN210" s="556"/>
      <c r="DO210" s="556"/>
      <c r="DP210" s="556"/>
      <c r="DT210" s="141" t="str">
        <f t="shared" si="53"/>
        <v>-</v>
      </c>
      <c r="DU210" s="558">
        <f>IF(ROWS($DU$25:DU210)&gt;$EH$9,0,ROWS($DU$25:DU210))</f>
        <v>0</v>
      </c>
      <c r="DV210" s="558"/>
      <c r="DW210" s="558"/>
      <c r="DX210" s="558"/>
      <c r="DY210" s="558"/>
      <c r="DZ210" s="557">
        <f t="shared" si="64"/>
        <v>0</v>
      </c>
      <c r="EA210" s="558"/>
      <c r="EB210" s="558"/>
      <c r="EC210" s="558"/>
      <c r="ED210" s="558"/>
      <c r="EE210" s="558"/>
      <c r="EF210" s="558"/>
      <c r="EG210" s="559">
        <f t="shared" si="54"/>
        <v>0</v>
      </c>
      <c r="EH210" s="558"/>
      <c r="EI210" s="558"/>
      <c r="EJ210" s="558"/>
      <c r="EK210" s="558"/>
      <c r="EL210" s="558"/>
      <c r="EM210" s="560">
        <f t="shared" si="55"/>
        <v>0</v>
      </c>
      <c r="EN210" s="556"/>
      <c r="EO210" s="556"/>
      <c r="EP210" s="556"/>
      <c r="EQ210" s="556"/>
      <c r="ER210" s="556"/>
      <c r="ES210" s="560">
        <f t="shared" si="56"/>
        <v>0</v>
      </c>
      <c r="ET210" s="556"/>
      <c r="EU210" s="556"/>
      <c r="EV210" s="556"/>
      <c r="EW210" s="556"/>
      <c r="EX210" s="556"/>
      <c r="EY210" s="555">
        <f t="shared" si="67"/>
        <v>0</v>
      </c>
      <c r="EZ210" s="556"/>
      <c r="FA210" s="556"/>
      <c r="FB210" s="556"/>
      <c r="FC210" s="556"/>
      <c r="FD210" s="556"/>
      <c r="FE210" s="556"/>
      <c r="FG210" s="557">
        <f t="shared" si="65"/>
        <v>0</v>
      </c>
      <c r="FH210" s="558"/>
      <c r="FI210" s="558"/>
      <c r="FJ210" s="558"/>
      <c r="FK210" s="558"/>
      <c r="FL210" s="558"/>
      <c r="FM210" s="558"/>
      <c r="FN210" s="559">
        <f t="shared" si="57"/>
        <v>0</v>
      </c>
      <c r="FO210" s="558"/>
      <c r="FP210" s="558"/>
      <c r="FQ210" s="558"/>
      <c r="FR210" s="558"/>
      <c r="FS210" s="558"/>
      <c r="FT210" s="560">
        <f t="shared" si="58"/>
        <v>0</v>
      </c>
      <c r="FU210" s="556"/>
      <c r="FV210" s="556"/>
      <c r="FW210" s="556"/>
      <c r="FX210" s="556"/>
      <c r="FY210" s="556"/>
      <c r="FZ210" s="560">
        <f t="shared" si="59"/>
        <v>0</v>
      </c>
      <c r="GA210" s="556"/>
      <c r="GB210" s="556"/>
      <c r="GC210" s="556"/>
      <c r="GD210" s="556"/>
      <c r="GE210" s="556"/>
      <c r="GF210" s="555">
        <f t="shared" si="61"/>
        <v>0</v>
      </c>
      <c r="GG210" s="556"/>
      <c r="GH210" s="556"/>
      <c r="GI210" s="556"/>
      <c r="GJ210" s="556"/>
      <c r="GK210" s="556"/>
      <c r="GL210" s="556"/>
      <c r="GV210" s="1"/>
      <c r="GW210" s="1"/>
      <c r="GX210" s="1"/>
      <c r="GY210" s="1"/>
      <c r="GZ210" s="1"/>
      <c r="HA210" s="1"/>
      <c r="HB210" s="1"/>
      <c r="HC210" s="1"/>
      <c r="HD210" s="1"/>
      <c r="HE210" s="1"/>
      <c r="HF210" s="1"/>
      <c r="HG210" s="1"/>
      <c r="HH210" s="1"/>
      <c r="HI210" s="1"/>
    </row>
    <row r="211" spans="50:217" ht="12.75">
      <c r="AX211" s="141" t="str">
        <f t="shared" si="46"/>
        <v>-</v>
      </c>
      <c r="AY211" s="558">
        <f>IF(ROWS($AY$25:AY211)&gt;$BL$9,0,ROWS($AY$25:AY211))</f>
        <v>0</v>
      </c>
      <c r="AZ211" s="558"/>
      <c r="BA211" s="558"/>
      <c r="BB211" s="558"/>
      <c r="BC211" s="558"/>
      <c r="BD211" s="557">
        <f t="shared" si="62"/>
        <v>0</v>
      </c>
      <c r="BE211" s="558"/>
      <c r="BF211" s="558"/>
      <c r="BG211" s="558"/>
      <c r="BH211" s="558"/>
      <c r="BI211" s="558"/>
      <c r="BJ211" s="558"/>
      <c r="BK211" s="559">
        <f t="shared" si="47"/>
        <v>0</v>
      </c>
      <c r="BL211" s="558"/>
      <c r="BM211" s="558"/>
      <c r="BN211" s="558"/>
      <c r="BO211" s="558"/>
      <c r="BP211" s="558"/>
      <c r="BQ211" s="560">
        <f t="shared" si="48"/>
        <v>0</v>
      </c>
      <c r="BR211" s="556"/>
      <c r="BS211" s="556"/>
      <c r="BT211" s="556"/>
      <c r="BU211" s="556"/>
      <c r="BV211" s="556"/>
      <c r="BW211" s="560">
        <f t="shared" si="49"/>
        <v>0</v>
      </c>
      <c r="BX211" s="556"/>
      <c r="BY211" s="556"/>
      <c r="BZ211" s="556"/>
      <c r="CA211" s="556"/>
      <c r="CB211" s="556"/>
      <c r="CC211" s="555">
        <f t="shared" si="66"/>
        <v>0</v>
      </c>
      <c r="CD211" s="556"/>
      <c r="CE211" s="556"/>
      <c r="CF211" s="556"/>
      <c r="CG211" s="556"/>
      <c r="CH211" s="556"/>
      <c r="CI211" s="556"/>
      <c r="CK211" s="557">
        <f t="shared" si="63"/>
        <v>0</v>
      </c>
      <c r="CL211" s="558"/>
      <c r="CM211" s="558"/>
      <c r="CN211" s="558"/>
      <c r="CO211" s="558"/>
      <c r="CP211" s="558"/>
      <c r="CQ211" s="558"/>
      <c r="CR211" s="559">
        <f t="shared" si="50"/>
        <v>0</v>
      </c>
      <c r="CS211" s="558"/>
      <c r="CT211" s="558"/>
      <c r="CU211" s="558"/>
      <c r="CV211" s="558"/>
      <c r="CW211" s="558"/>
      <c r="CX211" s="560">
        <f t="shared" si="51"/>
        <v>0</v>
      </c>
      <c r="CY211" s="556"/>
      <c r="CZ211" s="556"/>
      <c r="DA211" s="556"/>
      <c r="DB211" s="556"/>
      <c r="DC211" s="556"/>
      <c r="DD211" s="560">
        <f t="shared" si="52"/>
        <v>0</v>
      </c>
      <c r="DE211" s="556"/>
      <c r="DF211" s="556"/>
      <c r="DG211" s="556"/>
      <c r="DH211" s="556"/>
      <c r="DI211" s="556"/>
      <c r="DJ211" s="555">
        <f t="shared" si="60"/>
        <v>0</v>
      </c>
      <c r="DK211" s="556"/>
      <c r="DL211" s="556"/>
      <c r="DM211" s="556"/>
      <c r="DN211" s="556"/>
      <c r="DO211" s="556"/>
      <c r="DP211" s="556"/>
      <c r="DT211" s="141" t="str">
        <f t="shared" si="53"/>
        <v>-</v>
      </c>
      <c r="DU211" s="558">
        <f>IF(ROWS($DU$25:DU211)&gt;$EH$9,0,ROWS($DU$25:DU211))</f>
        <v>0</v>
      </c>
      <c r="DV211" s="558"/>
      <c r="DW211" s="558"/>
      <c r="DX211" s="558"/>
      <c r="DY211" s="558"/>
      <c r="DZ211" s="557">
        <f t="shared" si="64"/>
        <v>0</v>
      </c>
      <c r="EA211" s="558"/>
      <c r="EB211" s="558"/>
      <c r="EC211" s="558"/>
      <c r="ED211" s="558"/>
      <c r="EE211" s="558"/>
      <c r="EF211" s="558"/>
      <c r="EG211" s="559">
        <f t="shared" si="54"/>
        <v>0</v>
      </c>
      <c r="EH211" s="558"/>
      <c r="EI211" s="558"/>
      <c r="EJ211" s="558"/>
      <c r="EK211" s="558"/>
      <c r="EL211" s="558"/>
      <c r="EM211" s="560">
        <f t="shared" si="55"/>
        <v>0</v>
      </c>
      <c r="EN211" s="556"/>
      <c r="EO211" s="556"/>
      <c r="EP211" s="556"/>
      <c r="EQ211" s="556"/>
      <c r="ER211" s="556"/>
      <c r="ES211" s="560">
        <f t="shared" si="56"/>
        <v>0</v>
      </c>
      <c r="ET211" s="556"/>
      <c r="EU211" s="556"/>
      <c r="EV211" s="556"/>
      <c r="EW211" s="556"/>
      <c r="EX211" s="556"/>
      <c r="EY211" s="555">
        <f t="shared" si="67"/>
        <v>0</v>
      </c>
      <c r="EZ211" s="556"/>
      <c r="FA211" s="556"/>
      <c r="FB211" s="556"/>
      <c r="FC211" s="556"/>
      <c r="FD211" s="556"/>
      <c r="FE211" s="556"/>
      <c r="FG211" s="557">
        <f t="shared" si="65"/>
        <v>0</v>
      </c>
      <c r="FH211" s="558"/>
      <c r="FI211" s="558"/>
      <c r="FJ211" s="558"/>
      <c r="FK211" s="558"/>
      <c r="FL211" s="558"/>
      <c r="FM211" s="558"/>
      <c r="FN211" s="559">
        <f t="shared" si="57"/>
        <v>0</v>
      </c>
      <c r="FO211" s="558"/>
      <c r="FP211" s="558"/>
      <c r="FQ211" s="558"/>
      <c r="FR211" s="558"/>
      <c r="FS211" s="558"/>
      <c r="FT211" s="560">
        <f t="shared" si="58"/>
        <v>0</v>
      </c>
      <c r="FU211" s="556"/>
      <c r="FV211" s="556"/>
      <c r="FW211" s="556"/>
      <c r="FX211" s="556"/>
      <c r="FY211" s="556"/>
      <c r="FZ211" s="560">
        <f t="shared" si="59"/>
        <v>0</v>
      </c>
      <c r="GA211" s="556"/>
      <c r="GB211" s="556"/>
      <c r="GC211" s="556"/>
      <c r="GD211" s="556"/>
      <c r="GE211" s="556"/>
      <c r="GF211" s="555">
        <f t="shared" si="61"/>
        <v>0</v>
      </c>
      <c r="GG211" s="556"/>
      <c r="GH211" s="556"/>
      <c r="GI211" s="556"/>
      <c r="GJ211" s="556"/>
      <c r="GK211" s="556"/>
      <c r="GL211" s="556"/>
      <c r="GV211" s="1"/>
      <c r="GW211" s="1"/>
      <c r="GX211" s="1"/>
      <c r="GY211" s="1"/>
      <c r="GZ211" s="1"/>
      <c r="HA211" s="1"/>
      <c r="HB211" s="1"/>
      <c r="HC211" s="1"/>
      <c r="HD211" s="1"/>
      <c r="HE211" s="1"/>
      <c r="HF211" s="1"/>
      <c r="HG211" s="1"/>
      <c r="HH211" s="1"/>
      <c r="HI211" s="1"/>
    </row>
    <row r="212" spans="50:217" ht="12.75">
      <c r="AX212" s="141" t="str">
        <f t="shared" si="46"/>
        <v>-</v>
      </c>
      <c r="AY212" s="558">
        <f>IF(ROWS($AY$25:AY212)&gt;$BL$9,0,ROWS($AY$25:AY212))</f>
        <v>0</v>
      </c>
      <c r="AZ212" s="558"/>
      <c r="BA212" s="558"/>
      <c r="BB212" s="558"/>
      <c r="BC212" s="558"/>
      <c r="BD212" s="557">
        <f t="shared" si="62"/>
        <v>0</v>
      </c>
      <c r="BE212" s="558"/>
      <c r="BF212" s="558"/>
      <c r="BG212" s="558"/>
      <c r="BH212" s="558"/>
      <c r="BI212" s="558"/>
      <c r="BJ212" s="558"/>
      <c r="BK212" s="559">
        <f t="shared" si="47"/>
        <v>0</v>
      </c>
      <c r="BL212" s="558"/>
      <c r="BM212" s="558"/>
      <c r="BN212" s="558"/>
      <c r="BO212" s="558"/>
      <c r="BP212" s="558"/>
      <c r="BQ212" s="560">
        <f t="shared" si="48"/>
        <v>0</v>
      </c>
      <c r="BR212" s="556"/>
      <c r="BS212" s="556"/>
      <c r="BT212" s="556"/>
      <c r="BU212" s="556"/>
      <c r="BV212" s="556"/>
      <c r="BW212" s="560">
        <f t="shared" si="49"/>
        <v>0</v>
      </c>
      <c r="BX212" s="556"/>
      <c r="BY212" s="556"/>
      <c r="BZ212" s="556"/>
      <c r="CA212" s="556"/>
      <c r="CB212" s="556"/>
      <c r="CC212" s="555">
        <f t="shared" si="66"/>
        <v>0</v>
      </c>
      <c r="CD212" s="556"/>
      <c r="CE212" s="556"/>
      <c r="CF212" s="556"/>
      <c r="CG212" s="556"/>
      <c r="CH212" s="556"/>
      <c r="CI212" s="556"/>
      <c r="CK212" s="557">
        <f t="shared" si="63"/>
        <v>0</v>
      </c>
      <c r="CL212" s="558"/>
      <c r="CM212" s="558"/>
      <c r="CN212" s="558"/>
      <c r="CO212" s="558"/>
      <c r="CP212" s="558"/>
      <c r="CQ212" s="558"/>
      <c r="CR212" s="559">
        <f t="shared" si="50"/>
        <v>0</v>
      </c>
      <c r="CS212" s="558"/>
      <c r="CT212" s="558"/>
      <c r="CU212" s="558"/>
      <c r="CV212" s="558"/>
      <c r="CW212" s="558"/>
      <c r="CX212" s="560">
        <f t="shared" si="51"/>
        <v>0</v>
      </c>
      <c r="CY212" s="556"/>
      <c r="CZ212" s="556"/>
      <c r="DA212" s="556"/>
      <c r="DB212" s="556"/>
      <c r="DC212" s="556"/>
      <c r="DD212" s="560">
        <f t="shared" si="52"/>
        <v>0</v>
      </c>
      <c r="DE212" s="556"/>
      <c r="DF212" s="556"/>
      <c r="DG212" s="556"/>
      <c r="DH212" s="556"/>
      <c r="DI212" s="556"/>
      <c r="DJ212" s="555">
        <f t="shared" si="60"/>
        <v>0</v>
      </c>
      <c r="DK212" s="556"/>
      <c r="DL212" s="556"/>
      <c r="DM212" s="556"/>
      <c r="DN212" s="556"/>
      <c r="DO212" s="556"/>
      <c r="DP212" s="556"/>
      <c r="DT212" s="141" t="str">
        <f t="shared" si="53"/>
        <v>-</v>
      </c>
      <c r="DU212" s="558">
        <f>IF(ROWS($DU$25:DU212)&gt;$EH$9,0,ROWS($DU$25:DU212))</f>
        <v>0</v>
      </c>
      <c r="DV212" s="558"/>
      <c r="DW212" s="558"/>
      <c r="DX212" s="558"/>
      <c r="DY212" s="558"/>
      <c r="DZ212" s="557">
        <f t="shared" si="64"/>
        <v>0</v>
      </c>
      <c r="EA212" s="558"/>
      <c r="EB212" s="558"/>
      <c r="EC212" s="558"/>
      <c r="ED212" s="558"/>
      <c r="EE212" s="558"/>
      <c r="EF212" s="558"/>
      <c r="EG212" s="559">
        <f t="shared" si="54"/>
        <v>0</v>
      </c>
      <c r="EH212" s="558"/>
      <c r="EI212" s="558"/>
      <c r="EJ212" s="558"/>
      <c r="EK212" s="558"/>
      <c r="EL212" s="558"/>
      <c r="EM212" s="560">
        <f t="shared" si="55"/>
        <v>0</v>
      </c>
      <c r="EN212" s="556"/>
      <c r="EO212" s="556"/>
      <c r="EP212" s="556"/>
      <c r="EQ212" s="556"/>
      <c r="ER212" s="556"/>
      <c r="ES212" s="560">
        <f t="shared" si="56"/>
        <v>0</v>
      </c>
      <c r="ET212" s="556"/>
      <c r="EU212" s="556"/>
      <c r="EV212" s="556"/>
      <c r="EW212" s="556"/>
      <c r="EX212" s="556"/>
      <c r="EY212" s="555">
        <f t="shared" si="67"/>
        <v>0</v>
      </c>
      <c r="EZ212" s="556"/>
      <c r="FA212" s="556"/>
      <c r="FB212" s="556"/>
      <c r="FC212" s="556"/>
      <c r="FD212" s="556"/>
      <c r="FE212" s="556"/>
      <c r="FG212" s="557">
        <f t="shared" si="65"/>
        <v>0</v>
      </c>
      <c r="FH212" s="558"/>
      <c r="FI212" s="558"/>
      <c r="FJ212" s="558"/>
      <c r="FK212" s="558"/>
      <c r="FL212" s="558"/>
      <c r="FM212" s="558"/>
      <c r="FN212" s="559">
        <f t="shared" si="57"/>
        <v>0</v>
      </c>
      <c r="FO212" s="558"/>
      <c r="FP212" s="558"/>
      <c r="FQ212" s="558"/>
      <c r="FR212" s="558"/>
      <c r="FS212" s="558"/>
      <c r="FT212" s="560">
        <f t="shared" si="58"/>
        <v>0</v>
      </c>
      <c r="FU212" s="556"/>
      <c r="FV212" s="556"/>
      <c r="FW212" s="556"/>
      <c r="FX212" s="556"/>
      <c r="FY212" s="556"/>
      <c r="FZ212" s="560">
        <f t="shared" si="59"/>
        <v>0</v>
      </c>
      <c r="GA212" s="556"/>
      <c r="GB212" s="556"/>
      <c r="GC212" s="556"/>
      <c r="GD212" s="556"/>
      <c r="GE212" s="556"/>
      <c r="GF212" s="555">
        <f t="shared" si="61"/>
        <v>0</v>
      </c>
      <c r="GG212" s="556"/>
      <c r="GH212" s="556"/>
      <c r="GI212" s="556"/>
      <c r="GJ212" s="556"/>
      <c r="GK212" s="556"/>
      <c r="GL212" s="556"/>
      <c r="GV212" s="1"/>
      <c r="GW212" s="1"/>
      <c r="GX212" s="1"/>
      <c r="GY212" s="1"/>
      <c r="GZ212" s="1"/>
      <c r="HA212" s="1"/>
      <c r="HB212" s="1"/>
      <c r="HC212" s="1"/>
      <c r="HD212" s="1"/>
      <c r="HE212" s="1"/>
      <c r="HF212" s="1"/>
      <c r="HG212" s="1"/>
      <c r="HH212" s="1"/>
      <c r="HI212" s="1"/>
    </row>
    <row r="213" spans="50:217" ht="12.75">
      <c r="AX213" s="141" t="str">
        <f t="shared" si="46"/>
        <v>-</v>
      </c>
      <c r="AY213" s="558">
        <f>IF(ROWS($AY$25:AY213)&gt;$BL$9,0,ROWS($AY$25:AY213))</f>
        <v>0</v>
      </c>
      <c r="AZ213" s="558"/>
      <c r="BA213" s="558"/>
      <c r="BB213" s="558"/>
      <c r="BC213" s="558"/>
      <c r="BD213" s="557">
        <f t="shared" si="62"/>
        <v>0</v>
      </c>
      <c r="BE213" s="558"/>
      <c r="BF213" s="558"/>
      <c r="BG213" s="558"/>
      <c r="BH213" s="558"/>
      <c r="BI213" s="558"/>
      <c r="BJ213" s="558"/>
      <c r="BK213" s="559">
        <f t="shared" si="47"/>
        <v>0</v>
      </c>
      <c r="BL213" s="558"/>
      <c r="BM213" s="558"/>
      <c r="BN213" s="558"/>
      <c r="BO213" s="558"/>
      <c r="BP213" s="558"/>
      <c r="BQ213" s="560">
        <f t="shared" si="48"/>
        <v>0</v>
      </c>
      <c r="BR213" s="556"/>
      <c r="BS213" s="556"/>
      <c r="BT213" s="556"/>
      <c r="BU213" s="556"/>
      <c r="BV213" s="556"/>
      <c r="BW213" s="560">
        <f t="shared" si="49"/>
        <v>0</v>
      </c>
      <c r="BX213" s="556"/>
      <c r="BY213" s="556"/>
      <c r="BZ213" s="556"/>
      <c r="CA213" s="556"/>
      <c r="CB213" s="556"/>
      <c r="CC213" s="555">
        <f t="shared" si="66"/>
        <v>0</v>
      </c>
      <c r="CD213" s="556"/>
      <c r="CE213" s="556"/>
      <c r="CF213" s="556"/>
      <c r="CG213" s="556"/>
      <c r="CH213" s="556"/>
      <c r="CI213" s="556"/>
      <c r="CK213" s="557">
        <f t="shared" si="63"/>
        <v>0</v>
      </c>
      <c r="CL213" s="558"/>
      <c r="CM213" s="558"/>
      <c r="CN213" s="558"/>
      <c r="CO213" s="558"/>
      <c r="CP213" s="558"/>
      <c r="CQ213" s="558"/>
      <c r="CR213" s="559">
        <f t="shared" si="50"/>
        <v>0</v>
      </c>
      <c r="CS213" s="558"/>
      <c r="CT213" s="558"/>
      <c r="CU213" s="558"/>
      <c r="CV213" s="558"/>
      <c r="CW213" s="558"/>
      <c r="CX213" s="560">
        <f t="shared" si="51"/>
        <v>0</v>
      </c>
      <c r="CY213" s="556"/>
      <c r="CZ213" s="556"/>
      <c r="DA213" s="556"/>
      <c r="DB213" s="556"/>
      <c r="DC213" s="556"/>
      <c r="DD213" s="560">
        <f t="shared" si="52"/>
        <v>0</v>
      </c>
      <c r="DE213" s="556"/>
      <c r="DF213" s="556"/>
      <c r="DG213" s="556"/>
      <c r="DH213" s="556"/>
      <c r="DI213" s="556"/>
      <c r="DJ213" s="555">
        <f t="shared" si="60"/>
        <v>0</v>
      </c>
      <c r="DK213" s="556"/>
      <c r="DL213" s="556"/>
      <c r="DM213" s="556"/>
      <c r="DN213" s="556"/>
      <c r="DO213" s="556"/>
      <c r="DP213" s="556"/>
      <c r="DT213" s="141" t="str">
        <f t="shared" si="53"/>
        <v>-</v>
      </c>
      <c r="DU213" s="558">
        <f>IF(ROWS($DU$25:DU213)&gt;$EH$9,0,ROWS($DU$25:DU213))</f>
        <v>0</v>
      </c>
      <c r="DV213" s="558"/>
      <c r="DW213" s="558"/>
      <c r="DX213" s="558"/>
      <c r="DY213" s="558"/>
      <c r="DZ213" s="557">
        <f t="shared" si="64"/>
        <v>0</v>
      </c>
      <c r="EA213" s="558"/>
      <c r="EB213" s="558"/>
      <c r="EC213" s="558"/>
      <c r="ED213" s="558"/>
      <c r="EE213" s="558"/>
      <c r="EF213" s="558"/>
      <c r="EG213" s="559">
        <f t="shared" si="54"/>
        <v>0</v>
      </c>
      <c r="EH213" s="558"/>
      <c r="EI213" s="558"/>
      <c r="EJ213" s="558"/>
      <c r="EK213" s="558"/>
      <c r="EL213" s="558"/>
      <c r="EM213" s="560">
        <f t="shared" si="55"/>
        <v>0</v>
      </c>
      <c r="EN213" s="556"/>
      <c r="EO213" s="556"/>
      <c r="EP213" s="556"/>
      <c r="EQ213" s="556"/>
      <c r="ER213" s="556"/>
      <c r="ES213" s="560">
        <f t="shared" si="56"/>
        <v>0</v>
      </c>
      <c r="ET213" s="556"/>
      <c r="EU213" s="556"/>
      <c r="EV213" s="556"/>
      <c r="EW213" s="556"/>
      <c r="EX213" s="556"/>
      <c r="EY213" s="555">
        <f t="shared" si="67"/>
        <v>0</v>
      </c>
      <c r="EZ213" s="556"/>
      <c r="FA213" s="556"/>
      <c r="FB213" s="556"/>
      <c r="FC213" s="556"/>
      <c r="FD213" s="556"/>
      <c r="FE213" s="556"/>
      <c r="FG213" s="557">
        <f t="shared" si="65"/>
        <v>0</v>
      </c>
      <c r="FH213" s="558"/>
      <c r="FI213" s="558"/>
      <c r="FJ213" s="558"/>
      <c r="FK213" s="558"/>
      <c r="FL213" s="558"/>
      <c r="FM213" s="558"/>
      <c r="FN213" s="559">
        <f t="shared" si="57"/>
        <v>0</v>
      </c>
      <c r="FO213" s="558"/>
      <c r="FP213" s="558"/>
      <c r="FQ213" s="558"/>
      <c r="FR213" s="558"/>
      <c r="FS213" s="558"/>
      <c r="FT213" s="560">
        <f t="shared" si="58"/>
        <v>0</v>
      </c>
      <c r="FU213" s="556"/>
      <c r="FV213" s="556"/>
      <c r="FW213" s="556"/>
      <c r="FX213" s="556"/>
      <c r="FY213" s="556"/>
      <c r="FZ213" s="560">
        <f t="shared" si="59"/>
        <v>0</v>
      </c>
      <c r="GA213" s="556"/>
      <c r="GB213" s="556"/>
      <c r="GC213" s="556"/>
      <c r="GD213" s="556"/>
      <c r="GE213" s="556"/>
      <c r="GF213" s="555">
        <f t="shared" si="61"/>
        <v>0</v>
      </c>
      <c r="GG213" s="556"/>
      <c r="GH213" s="556"/>
      <c r="GI213" s="556"/>
      <c r="GJ213" s="556"/>
      <c r="GK213" s="556"/>
      <c r="GL213" s="556"/>
      <c r="GV213" s="1"/>
      <c r="GW213" s="1"/>
      <c r="GX213" s="1"/>
      <c r="GY213" s="1"/>
      <c r="GZ213" s="1"/>
      <c r="HA213" s="1"/>
      <c r="HB213" s="1"/>
      <c r="HC213" s="1"/>
      <c r="HD213" s="1"/>
      <c r="HE213" s="1"/>
      <c r="HF213" s="1"/>
      <c r="HG213" s="1"/>
      <c r="HH213" s="1"/>
      <c r="HI213" s="1"/>
    </row>
    <row r="214" spans="50:217" ht="12.75">
      <c r="AX214" s="141" t="str">
        <f t="shared" si="46"/>
        <v>-</v>
      </c>
      <c r="AY214" s="558">
        <f>IF(ROWS($AY$25:AY214)&gt;$BL$9,0,ROWS($AY$25:AY214))</f>
        <v>0</v>
      </c>
      <c r="AZ214" s="558"/>
      <c r="BA214" s="558"/>
      <c r="BB214" s="558"/>
      <c r="BC214" s="558"/>
      <c r="BD214" s="557">
        <f t="shared" si="62"/>
        <v>0</v>
      </c>
      <c r="BE214" s="558"/>
      <c r="BF214" s="558"/>
      <c r="BG214" s="558"/>
      <c r="BH214" s="558"/>
      <c r="BI214" s="558"/>
      <c r="BJ214" s="558"/>
      <c r="BK214" s="559">
        <f t="shared" si="47"/>
        <v>0</v>
      </c>
      <c r="BL214" s="558"/>
      <c r="BM214" s="558"/>
      <c r="BN214" s="558"/>
      <c r="BO214" s="558"/>
      <c r="BP214" s="558"/>
      <c r="BQ214" s="560">
        <f t="shared" si="48"/>
        <v>0</v>
      </c>
      <c r="BR214" s="556"/>
      <c r="BS214" s="556"/>
      <c r="BT214" s="556"/>
      <c r="BU214" s="556"/>
      <c r="BV214" s="556"/>
      <c r="BW214" s="560">
        <f t="shared" si="49"/>
        <v>0</v>
      </c>
      <c r="BX214" s="556"/>
      <c r="BY214" s="556"/>
      <c r="BZ214" s="556"/>
      <c r="CA214" s="556"/>
      <c r="CB214" s="556"/>
      <c r="CC214" s="555">
        <f t="shared" si="66"/>
        <v>0</v>
      </c>
      <c r="CD214" s="556"/>
      <c r="CE214" s="556"/>
      <c r="CF214" s="556"/>
      <c r="CG214" s="556"/>
      <c r="CH214" s="556"/>
      <c r="CI214" s="556"/>
      <c r="CK214" s="557">
        <f t="shared" si="63"/>
        <v>0</v>
      </c>
      <c r="CL214" s="558"/>
      <c r="CM214" s="558"/>
      <c r="CN214" s="558"/>
      <c r="CO214" s="558"/>
      <c r="CP214" s="558"/>
      <c r="CQ214" s="558"/>
      <c r="CR214" s="559">
        <f t="shared" si="50"/>
        <v>0</v>
      </c>
      <c r="CS214" s="558"/>
      <c r="CT214" s="558"/>
      <c r="CU214" s="558"/>
      <c r="CV214" s="558"/>
      <c r="CW214" s="558"/>
      <c r="CX214" s="560">
        <f t="shared" si="51"/>
        <v>0</v>
      </c>
      <c r="CY214" s="556"/>
      <c r="CZ214" s="556"/>
      <c r="DA214" s="556"/>
      <c r="DB214" s="556"/>
      <c r="DC214" s="556"/>
      <c r="DD214" s="560">
        <f t="shared" si="52"/>
        <v>0</v>
      </c>
      <c r="DE214" s="556"/>
      <c r="DF214" s="556"/>
      <c r="DG214" s="556"/>
      <c r="DH214" s="556"/>
      <c r="DI214" s="556"/>
      <c r="DJ214" s="555">
        <f t="shared" si="60"/>
        <v>0</v>
      </c>
      <c r="DK214" s="556"/>
      <c r="DL214" s="556"/>
      <c r="DM214" s="556"/>
      <c r="DN214" s="556"/>
      <c r="DO214" s="556"/>
      <c r="DP214" s="556"/>
      <c r="DT214" s="141" t="str">
        <f t="shared" si="53"/>
        <v>-</v>
      </c>
      <c r="DU214" s="558">
        <f>IF(ROWS($DU$25:DU214)&gt;$EH$9,0,ROWS($DU$25:DU214))</f>
        <v>0</v>
      </c>
      <c r="DV214" s="558"/>
      <c r="DW214" s="558"/>
      <c r="DX214" s="558"/>
      <c r="DY214" s="558"/>
      <c r="DZ214" s="557">
        <f t="shared" si="64"/>
        <v>0</v>
      </c>
      <c r="EA214" s="558"/>
      <c r="EB214" s="558"/>
      <c r="EC214" s="558"/>
      <c r="ED214" s="558"/>
      <c r="EE214" s="558"/>
      <c r="EF214" s="558"/>
      <c r="EG214" s="559">
        <f t="shared" si="54"/>
        <v>0</v>
      </c>
      <c r="EH214" s="558"/>
      <c r="EI214" s="558"/>
      <c r="EJ214" s="558"/>
      <c r="EK214" s="558"/>
      <c r="EL214" s="558"/>
      <c r="EM214" s="560">
        <f t="shared" si="55"/>
        <v>0</v>
      </c>
      <c r="EN214" s="556"/>
      <c r="EO214" s="556"/>
      <c r="EP214" s="556"/>
      <c r="EQ214" s="556"/>
      <c r="ER214" s="556"/>
      <c r="ES214" s="560">
        <f t="shared" si="56"/>
        <v>0</v>
      </c>
      <c r="ET214" s="556"/>
      <c r="EU214" s="556"/>
      <c r="EV214" s="556"/>
      <c r="EW214" s="556"/>
      <c r="EX214" s="556"/>
      <c r="EY214" s="555">
        <f t="shared" si="67"/>
        <v>0</v>
      </c>
      <c r="EZ214" s="556"/>
      <c r="FA214" s="556"/>
      <c r="FB214" s="556"/>
      <c r="FC214" s="556"/>
      <c r="FD214" s="556"/>
      <c r="FE214" s="556"/>
      <c r="FG214" s="557">
        <f t="shared" si="65"/>
        <v>0</v>
      </c>
      <c r="FH214" s="558"/>
      <c r="FI214" s="558"/>
      <c r="FJ214" s="558"/>
      <c r="FK214" s="558"/>
      <c r="FL214" s="558"/>
      <c r="FM214" s="558"/>
      <c r="FN214" s="559">
        <f t="shared" si="57"/>
        <v>0</v>
      </c>
      <c r="FO214" s="558"/>
      <c r="FP214" s="558"/>
      <c r="FQ214" s="558"/>
      <c r="FR214" s="558"/>
      <c r="FS214" s="558"/>
      <c r="FT214" s="560">
        <f t="shared" si="58"/>
        <v>0</v>
      </c>
      <c r="FU214" s="556"/>
      <c r="FV214" s="556"/>
      <c r="FW214" s="556"/>
      <c r="FX214" s="556"/>
      <c r="FY214" s="556"/>
      <c r="FZ214" s="560">
        <f t="shared" si="59"/>
        <v>0</v>
      </c>
      <c r="GA214" s="556"/>
      <c r="GB214" s="556"/>
      <c r="GC214" s="556"/>
      <c r="GD214" s="556"/>
      <c r="GE214" s="556"/>
      <c r="GF214" s="555">
        <f t="shared" si="61"/>
        <v>0</v>
      </c>
      <c r="GG214" s="556"/>
      <c r="GH214" s="556"/>
      <c r="GI214" s="556"/>
      <c r="GJ214" s="556"/>
      <c r="GK214" s="556"/>
      <c r="GL214" s="556"/>
      <c r="GV214" s="1"/>
      <c r="GW214" s="1"/>
      <c r="GX214" s="1"/>
      <c r="GY214" s="1"/>
      <c r="GZ214" s="1"/>
      <c r="HA214" s="1"/>
      <c r="HB214" s="1"/>
      <c r="HC214" s="1"/>
      <c r="HD214" s="1"/>
      <c r="HE214" s="1"/>
      <c r="HF214" s="1"/>
      <c r="HG214" s="1"/>
      <c r="HH214" s="1"/>
      <c r="HI214" s="1"/>
    </row>
    <row r="215" spans="50:217" ht="12.75">
      <c r="AX215" s="141" t="str">
        <f t="shared" si="46"/>
        <v>-</v>
      </c>
      <c r="AY215" s="558">
        <f>IF(ROWS($AY$25:AY215)&gt;$BL$9,0,ROWS($AY$25:AY215))</f>
        <v>0</v>
      </c>
      <c r="AZ215" s="558"/>
      <c r="BA215" s="558"/>
      <c r="BB215" s="558"/>
      <c r="BC215" s="558"/>
      <c r="BD215" s="557">
        <f t="shared" si="62"/>
        <v>0</v>
      </c>
      <c r="BE215" s="558"/>
      <c r="BF215" s="558"/>
      <c r="BG215" s="558"/>
      <c r="BH215" s="558"/>
      <c r="BI215" s="558"/>
      <c r="BJ215" s="558"/>
      <c r="BK215" s="559">
        <f t="shared" si="47"/>
        <v>0</v>
      </c>
      <c r="BL215" s="558"/>
      <c r="BM215" s="558"/>
      <c r="BN215" s="558"/>
      <c r="BO215" s="558"/>
      <c r="BP215" s="558"/>
      <c r="BQ215" s="560">
        <f t="shared" si="48"/>
        <v>0</v>
      </c>
      <c r="BR215" s="556"/>
      <c r="BS215" s="556"/>
      <c r="BT215" s="556"/>
      <c r="BU215" s="556"/>
      <c r="BV215" s="556"/>
      <c r="BW215" s="560">
        <f t="shared" si="49"/>
        <v>0</v>
      </c>
      <c r="BX215" s="556"/>
      <c r="BY215" s="556"/>
      <c r="BZ215" s="556"/>
      <c r="CA215" s="556"/>
      <c r="CB215" s="556"/>
      <c r="CC215" s="555">
        <f t="shared" si="66"/>
        <v>0</v>
      </c>
      <c r="CD215" s="556"/>
      <c r="CE215" s="556"/>
      <c r="CF215" s="556"/>
      <c r="CG215" s="556"/>
      <c r="CH215" s="556"/>
      <c r="CI215" s="556"/>
      <c r="CK215" s="557">
        <f t="shared" si="63"/>
        <v>0</v>
      </c>
      <c r="CL215" s="558"/>
      <c r="CM215" s="558"/>
      <c r="CN215" s="558"/>
      <c r="CO215" s="558"/>
      <c r="CP215" s="558"/>
      <c r="CQ215" s="558"/>
      <c r="CR215" s="559">
        <f t="shared" si="50"/>
        <v>0</v>
      </c>
      <c r="CS215" s="558"/>
      <c r="CT215" s="558"/>
      <c r="CU215" s="558"/>
      <c r="CV215" s="558"/>
      <c r="CW215" s="558"/>
      <c r="CX215" s="560">
        <f t="shared" si="51"/>
        <v>0</v>
      </c>
      <c r="CY215" s="556"/>
      <c r="CZ215" s="556"/>
      <c r="DA215" s="556"/>
      <c r="DB215" s="556"/>
      <c r="DC215" s="556"/>
      <c r="DD215" s="560">
        <f t="shared" si="52"/>
        <v>0</v>
      </c>
      <c r="DE215" s="556"/>
      <c r="DF215" s="556"/>
      <c r="DG215" s="556"/>
      <c r="DH215" s="556"/>
      <c r="DI215" s="556"/>
      <c r="DJ215" s="555">
        <f t="shared" si="60"/>
        <v>0</v>
      </c>
      <c r="DK215" s="556"/>
      <c r="DL215" s="556"/>
      <c r="DM215" s="556"/>
      <c r="DN215" s="556"/>
      <c r="DO215" s="556"/>
      <c r="DP215" s="556"/>
      <c r="DT215" s="141" t="str">
        <f t="shared" si="53"/>
        <v>-</v>
      </c>
      <c r="DU215" s="558">
        <f>IF(ROWS($DU$25:DU215)&gt;$EH$9,0,ROWS($DU$25:DU215))</f>
        <v>0</v>
      </c>
      <c r="DV215" s="558"/>
      <c r="DW215" s="558"/>
      <c r="DX215" s="558"/>
      <c r="DY215" s="558"/>
      <c r="DZ215" s="557">
        <f t="shared" si="64"/>
        <v>0</v>
      </c>
      <c r="EA215" s="558"/>
      <c r="EB215" s="558"/>
      <c r="EC215" s="558"/>
      <c r="ED215" s="558"/>
      <c r="EE215" s="558"/>
      <c r="EF215" s="558"/>
      <c r="EG215" s="559">
        <f t="shared" si="54"/>
        <v>0</v>
      </c>
      <c r="EH215" s="558"/>
      <c r="EI215" s="558"/>
      <c r="EJ215" s="558"/>
      <c r="EK215" s="558"/>
      <c r="EL215" s="558"/>
      <c r="EM215" s="560">
        <f t="shared" si="55"/>
        <v>0</v>
      </c>
      <c r="EN215" s="556"/>
      <c r="EO215" s="556"/>
      <c r="EP215" s="556"/>
      <c r="EQ215" s="556"/>
      <c r="ER215" s="556"/>
      <c r="ES215" s="560">
        <f t="shared" si="56"/>
        <v>0</v>
      </c>
      <c r="ET215" s="556"/>
      <c r="EU215" s="556"/>
      <c r="EV215" s="556"/>
      <c r="EW215" s="556"/>
      <c r="EX215" s="556"/>
      <c r="EY215" s="555">
        <f t="shared" si="67"/>
        <v>0</v>
      </c>
      <c r="EZ215" s="556"/>
      <c r="FA215" s="556"/>
      <c r="FB215" s="556"/>
      <c r="FC215" s="556"/>
      <c r="FD215" s="556"/>
      <c r="FE215" s="556"/>
      <c r="FG215" s="557">
        <f t="shared" si="65"/>
        <v>0</v>
      </c>
      <c r="FH215" s="558"/>
      <c r="FI215" s="558"/>
      <c r="FJ215" s="558"/>
      <c r="FK215" s="558"/>
      <c r="FL215" s="558"/>
      <c r="FM215" s="558"/>
      <c r="FN215" s="559">
        <f t="shared" si="57"/>
        <v>0</v>
      </c>
      <c r="FO215" s="558"/>
      <c r="FP215" s="558"/>
      <c r="FQ215" s="558"/>
      <c r="FR215" s="558"/>
      <c r="FS215" s="558"/>
      <c r="FT215" s="560">
        <f t="shared" si="58"/>
        <v>0</v>
      </c>
      <c r="FU215" s="556"/>
      <c r="FV215" s="556"/>
      <c r="FW215" s="556"/>
      <c r="FX215" s="556"/>
      <c r="FY215" s="556"/>
      <c r="FZ215" s="560">
        <f t="shared" si="59"/>
        <v>0</v>
      </c>
      <c r="GA215" s="556"/>
      <c r="GB215" s="556"/>
      <c r="GC215" s="556"/>
      <c r="GD215" s="556"/>
      <c r="GE215" s="556"/>
      <c r="GF215" s="555">
        <f t="shared" si="61"/>
        <v>0</v>
      </c>
      <c r="GG215" s="556"/>
      <c r="GH215" s="556"/>
      <c r="GI215" s="556"/>
      <c r="GJ215" s="556"/>
      <c r="GK215" s="556"/>
      <c r="GL215" s="556"/>
      <c r="GV215" s="1"/>
      <c r="GW215" s="1"/>
      <c r="GX215" s="1"/>
      <c r="GY215" s="1"/>
      <c r="GZ215" s="1"/>
      <c r="HA215" s="1"/>
      <c r="HB215" s="1"/>
      <c r="HC215" s="1"/>
      <c r="HD215" s="1"/>
      <c r="HE215" s="1"/>
      <c r="HF215" s="1"/>
      <c r="HG215" s="1"/>
      <c r="HH215" s="1"/>
      <c r="HI215" s="1"/>
    </row>
    <row r="216" spans="50:217" ht="12.75">
      <c r="AX216" s="141" t="str">
        <f t="shared" si="46"/>
        <v>-</v>
      </c>
      <c r="AY216" s="558">
        <f>IF(ROWS($AY$25:AY216)&gt;$BL$9,0,ROWS($AY$25:AY216))</f>
        <v>0</v>
      </c>
      <c r="AZ216" s="558"/>
      <c r="BA216" s="558"/>
      <c r="BB216" s="558"/>
      <c r="BC216" s="558"/>
      <c r="BD216" s="557">
        <f t="shared" si="62"/>
        <v>0</v>
      </c>
      <c r="BE216" s="558"/>
      <c r="BF216" s="558"/>
      <c r="BG216" s="558"/>
      <c r="BH216" s="558"/>
      <c r="BI216" s="558"/>
      <c r="BJ216" s="558"/>
      <c r="BK216" s="559">
        <f t="shared" si="47"/>
        <v>0</v>
      </c>
      <c r="BL216" s="558"/>
      <c r="BM216" s="558"/>
      <c r="BN216" s="558"/>
      <c r="BO216" s="558"/>
      <c r="BP216" s="558"/>
      <c r="BQ216" s="560">
        <f t="shared" si="48"/>
        <v>0</v>
      </c>
      <c r="BR216" s="556"/>
      <c r="BS216" s="556"/>
      <c r="BT216" s="556"/>
      <c r="BU216" s="556"/>
      <c r="BV216" s="556"/>
      <c r="BW216" s="560">
        <f t="shared" si="49"/>
        <v>0</v>
      </c>
      <c r="BX216" s="556"/>
      <c r="BY216" s="556"/>
      <c r="BZ216" s="556"/>
      <c r="CA216" s="556"/>
      <c r="CB216" s="556"/>
      <c r="CC216" s="555">
        <f t="shared" si="66"/>
        <v>0</v>
      </c>
      <c r="CD216" s="556"/>
      <c r="CE216" s="556"/>
      <c r="CF216" s="556"/>
      <c r="CG216" s="556"/>
      <c r="CH216" s="556"/>
      <c r="CI216" s="556"/>
      <c r="CK216" s="557">
        <f t="shared" si="63"/>
        <v>0</v>
      </c>
      <c r="CL216" s="558"/>
      <c r="CM216" s="558"/>
      <c r="CN216" s="558"/>
      <c r="CO216" s="558"/>
      <c r="CP216" s="558"/>
      <c r="CQ216" s="558"/>
      <c r="CR216" s="559">
        <f t="shared" si="50"/>
        <v>0</v>
      </c>
      <c r="CS216" s="558"/>
      <c r="CT216" s="558"/>
      <c r="CU216" s="558"/>
      <c r="CV216" s="558"/>
      <c r="CW216" s="558"/>
      <c r="CX216" s="560">
        <f t="shared" si="51"/>
        <v>0</v>
      </c>
      <c r="CY216" s="556"/>
      <c r="CZ216" s="556"/>
      <c r="DA216" s="556"/>
      <c r="DB216" s="556"/>
      <c r="DC216" s="556"/>
      <c r="DD216" s="560">
        <f t="shared" si="52"/>
        <v>0</v>
      </c>
      <c r="DE216" s="556"/>
      <c r="DF216" s="556"/>
      <c r="DG216" s="556"/>
      <c r="DH216" s="556"/>
      <c r="DI216" s="556"/>
      <c r="DJ216" s="555">
        <f t="shared" si="60"/>
        <v>0</v>
      </c>
      <c r="DK216" s="556"/>
      <c r="DL216" s="556"/>
      <c r="DM216" s="556"/>
      <c r="DN216" s="556"/>
      <c r="DO216" s="556"/>
      <c r="DP216" s="556"/>
      <c r="DT216" s="141" t="str">
        <f t="shared" si="53"/>
        <v>-</v>
      </c>
      <c r="DU216" s="558">
        <f>IF(ROWS($DU$25:DU216)&gt;$EH$9,0,ROWS($DU$25:DU216))</f>
        <v>0</v>
      </c>
      <c r="DV216" s="558"/>
      <c r="DW216" s="558"/>
      <c r="DX216" s="558"/>
      <c r="DY216" s="558"/>
      <c r="DZ216" s="557">
        <f t="shared" si="64"/>
        <v>0</v>
      </c>
      <c r="EA216" s="558"/>
      <c r="EB216" s="558"/>
      <c r="EC216" s="558"/>
      <c r="ED216" s="558"/>
      <c r="EE216" s="558"/>
      <c r="EF216" s="558"/>
      <c r="EG216" s="559">
        <f t="shared" si="54"/>
        <v>0</v>
      </c>
      <c r="EH216" s="558"/>
      <c r="EI216" s="558"/>
      <c r="EJ216" s="558"/>
      <c r="EK216" s="558"/>
      <c r="EL216" s="558"/>
      <c r="EM216" s="560">
        <f t="shared" si="55"/>
        <v>0</v>
      </c>
      <c r="EN216" s="556"/>
      <c r="EO216" s="556"/>
      <c r="EP216" s="556"/>
      <c r="EQ216" s="556"/>
      <c r="ER216" s="556"/>
      <c r="ES216" s="560">
        <f t="shared" si="56"/>
        <v>0</v>
      </c>
      <c r="ET216" s="556"/>
      <c r="EU216" s="556"/>
      <c r="EV216" s="556"/>
      <c r="EW216" s="556"/>
      <c r="EX216" s="556"/>
      <c r="EY216" s="555">
        <f t="shared" si="67"/>
        <v>0</v>
      </c>
      <c r="EZ216" s="556"/>
      <c r="FA216" s="556"/>
      <c r="FB216" s="556"/>
      <c r="FC216" s="556"/>
      <c r="FD216" s="556"/>
      <c r="FE216" s="556"/>
      <c r="FG216" s="557">
        <f t="shared" si="65"/>
        <v>0</v>
      </c>
      <c r="FH216" s="558"/>
      <c r="FI216" s="558"/>
      <c r="FJ216" s="558"/>
      <c r="FK216" s="558"/>
      <c r="FL216" s="558"/>
      <c r="FM216" s="558"/>
      <c r="FN216" s="559">
        <f t="shared" si="57"/>
        <v>0</v>
      </c>
      <c r="FO216" s="558"/>
      <c r="FP216" s="558"/>
      <c r="FQ216" s="558"/>
      <c r="FR216" s="558"/>
      <c r="FS216" s="558"/>
      <c r="FT216" s="560">
        <f t="shared" si="58"/>
        <v>0</v>
      </c>
      <c r="FU216" s="556"/>
      <c r="FV216" s="556"/>
      <c r="FW216" s="556"/>
      <c r="FX216" s="556"/>
      <c r="FY216" s="556"/>
      <c r="FZ216" s="560">
        <f t="shared" si="59"/>
        <v>0</v>
      </c>
      <c r="GA216" s="556"/>
      <c r="GB216" s="556"/>
      <c r="GC216" s="556"/>
      <c r="GD216" s="556"/>
      <c r="GE216" s="556"/>
      <c r="GF216" s="555">
        <f t="shared" si="61"/>
        <v>0</v>
      </c>
      <c r="GG216" s="556"/>
      <c r="GH216" s="556"/>
      <c r="GI216" s="556"/>
      <c r="GJ216" s="556"/>
      <c r="GK216" s="556"/>
      <c r="GL216" s="556"/>
      <c r="GV216" s="1"/>
      <c r="GW216" s="1"/>
      <c r="GX216" s="1"/>
      <c r="GY216" s="1"/>
      <c r="GZ216" s="1"/>
      <c r="HA216" s="1"/>
      <c r="HB216" s="1"/>
      <c r="HC216" s="1"/>
      <c r="HD216" s="1"/>
      <c r="HE216" s="1"/>
      <c r="HF216" s="1"/>
      <c r="HG216" s="1"/>
      <c r="HH216" s="1"/>
      <c r="HI216" s="1"/>
    </row>
    <row r="217" spans="50:217" ht="12.75">
      <c r="AX217" s="141" t="str">
        <f aca="true" t="shared" si="68" ref="AX217:AX280">IF($R$19="Yes",IF(AY217=$BL$9,"B","-"),"-")</f>
        <v>-</v>
      </c>
      <c r="AY217" s="558">
        <f>IF(ROWS($AY$25:AY217)&gt;$BL$9,0,ROWS($AY$25:AY217))</f>
        <v>0</v>
      </c>
      <c r="AZ217" s="558"/>
      <c r="BA217" s="558"/>
      <c r="BB217" s="558"/>
      <c r="BC217" s="558"/>
      <c r="BD217" s="557">
        <f t="shared" si="62"/>
        <v>0</v>
      </c>
      <c r="BE217" s="558"/>
      <c r="BF217" s="558"/>
      <c r="BG217" s="558"/>
      <c r="BH217" s="558"/>
      <c r="BI217" s="558"/>
      <c r="BJ217" s="558"/>
      <c r="BK217" s="559">
        <f aca="true" t="shared" si="69" ref="BK217:BK280">IF(AY217=0,0,(BD217*$R$27/$BL$5))</f>
        <v>0</v>
      </c>
      <c r="BL217" s="558"/>
      <c r="BM217" s="558"/>
      <c r="BN217" s="558"/>
      <c r="BO217" s="558"/>
      <c r="BP217" s="558"/>
      <c r="BQ217" s="560">
        <f aca="true" t="shared" si="70" ref="BQ217:BQ280">IF(AX217="B",BD217,IF(AY217=0,0,BW217-BK217))</f>
        <v>0</v>
      </c>
      <c r="BR217" s="556"/>
      <c r="BS217" s="556"/>
      <c r="BT217" s="556"/>
      <c r="BU217" s="556"/>
      <c r="BV217" s="556"/>
      <c r="BW217" s="560">
        <f aca="true" t="shared" si="71" ref="BW217:BW280">IF(AX217="B",SUM(BK217:BV217),IF(AY217=0,0,$BL$7))</f>
        <v>0</v>
      </c>
      <c r="BX217" s="556"/>
      <c r="BY217" s="556"/>
      <c r="BZ217" s="556"/>
      <c r="CA217" s="556"/>
      <c r="CB217" s="556"/>
      <c r="CC217" s="555">
        <f t="shared" si="66"/>
        <v>0</v>
      </c>
      <c r="CD217" s="556"/>
      <c r="CE217" s="556"/>
      <c r="CF217" s="556"/>
      <c r="CG217" s="556"/>
      <c r="CH217" s="556"/>
      <c r="CI217" s="556"/>
      <c r="CK217" s="557">
        <f t="shared" si="63"/>
        <v>0</v>
      </c>
      <c r="CL217" s="558"/>
      <c r="CM217" s="558"/>
      <c r="CN217" s="558"/>
      <c r="CO217" s="558"/>
      <c r="CP217" s="558"/>
      <c r="CQ217" s="558"/>
      <c r="CR217" s="559">
        <f aca="true" t="shared" si="72" ref="CR217:CR280">IF(AY217=0,0,CK217*$R$48/$BT$5)</f>
        <v>0</v>
      </c>
      <c r="CS217" s="558"/>
      <c r="CT217" s="558"/>
      <c r="CU217" s="558"/>
      <c r="CV217" s="558"/>
      <c r="CW217" s="558"/>
      <c r="CX217" s="560">
        <f aca="true" t="shared" si="73" ref="CX217:CX280">IF(AX217="B",CK217,IF(AY217=0,0,DD217-CR217))</f>
        <v>0</v>
      </c>
      <c r="CY217" s="556"/>
      <c r="CZ217" s="556"/>
      <c r="DA217" s="556"/>
      <c r="DB217" s="556"/>
      <c r="DC217" s="556"/>
      <c r="DD217" s="560">
        <f aca="true" t="shared" si="74" ref="DD217:DD280">IF(AX217="B",SUM(CR217:DC217),IF(AY217=0,0,$BT$7))</f>
        <v>0</v>
      </c>
      <c r="DE217" s="556"/>
      <c r="DF217" s="556"/>
      <c r="DG217" s="556"/>
      <c r="DH217" s="556"/>
      <c r="DI217" s="556"/>
      <c r="DJ217" s="555">
        <f t="shared" si="60"/>
        <v>0</v>
      </c>
      <c r="DK217" s="556"/>
      <c r="DL217" s="556"/>
      <c r="DM217" s="556"/>
      <c r="DN217" s="556"/>
      <c r="DO217" s="556"/>
      <c r="DP217" s="556"/>
      <c r="DT217" s="141" t="str">
        <f aca="true" t="shared" si="75" ref="DT217:DT280">IF($Y$19="Yes",IF(DU217=$EH$9,"B","-"),"-")</f>
        <v>-</v>
      </c>
      <c r="DU217" s="558">
        <f>IF(ROWS($DU$25:DU217)&gt;$EH$9,0,ROWS($DU$25:DU217))</f>
        <v>0</v>
      </c>
      <c r="DV217" s="558"/>
      <c r="DW217" s="558"/>
      <c r="DX217" s="558"/>
      <c r="DY217" s="558"/>
      <c r="DZ217" s="557">
        <f t="shared" si="64"/>
        <v>0</v>
      </c>
      <c r="EA217" s="558"/>
      <c r="EB217" s="558"/>
      <c r="EC217" s="558"/>
      <c r="ED217" s="558"/>
      <c r="EE217" s="558"/>
      <c r="EF217" s="558"/>
      <c r="EG217" s="559">
        <f aca="true" t="shared" si="76" ref="EG217:EG280">IF(DU217=0,0,DZ217*$Y$27/$EH$5)</f>
        <v>0</v>
      </c>
      <c r="EH217" s="558"/>
      <c r="EI217" s="558"/>
      <c r="EJ217" s="558"/>
      <c r="EK217" s="558"/>
      <c r="EL217" s="558"/>
      <c r="EM217" s="560">
        <f aca="true" t="shared" si="77" ref="EM217:EM280">IF(DT217="B",DZ217,IF(DU217=0,0,ES217-EG217))</f>
        <v>0</v>
      </c>
      <c r="EN217" s="556"/>
      <c r="EO217" s="556"/>
      <c r="EP217" s="556"/>
      <c r="EQ217" s="556"/>
      <c r="ER217" s="556"/>
      <c r="ES217" s="560">
        <f aca="true" t="shared" si="78" ref="ES217:ES280">IF(DT217="B",SUM(EG217:ER217),IF(DU217=0,0,$EH$7))</f>
        <v>0</v>
      </c>
      <c r="ET217" s="556"/>
      <c r="EU217" s="556"/>
      <c r="EV217" s="556"/>
      <c r="EW217" s="556"/>
      <c r="EX217" s="556"/>
      <c r="EY217" s="555">
        <f t="shared" si="67"/>
        <v>0</v>
      </c>
      <c r="EZ217" s="556"/>
      <c r="FA217" s="556"/>
      <c r="FB217" s="556"/>
      <c r="FC217" s="556"/>
      <c r="FD217" s="556"/>
      <c r="FE217" s="556"/>
      <c r="FG217" s="557">
        <f t="shared" si="65"/>
        <v>0</v>
      </c>
      <c r="FH217" s="558"/>
      <c r="FI217" s="558"/>
      <c r="FJ217" s="558"/>
      <c r="FK217" s="558"/>
      <c r="FL217" s="558"/>
      <c r="FM217" s="558"/>
      <c r="FN217" s="559">
        <f aca="true" t="shared" si="79" ref="FN217:FN280">IF(DU217=0,0,FG217*$Y$48/$EP$5)</f>
        <v>0</v>
      </c>
      <c r="FO217" s="558"/>
      <c r="FP217" s="558"/>
      <c r="FQ217" s="558"/>
      <c r="FR217" s="558"/>
      <c r="FS217" s="558"/>
      <c r="FT217" s="560">
        <f aca="true" t="shared" si="80" ref="FT217:FT280">IF(DT217="B",FG217,IF(DU217=0,0,FZ217-FN217))</f>
        <v>0</v>
      </c>
      <c r="FU217" s="556"/>
      <c r="FV217" s="556"/>
      <c r="FW217" s="556"/>
      <c r="FX217" s="556"/>
      <c r="FY217" s="556"/>
      <c r="FZ217" s="560">
        <f aca="true" t="shared" si="81" ref="FZ217:FZ280">IF(DT217="B",SUM(FN217:FY217),IF(DU217=0,0,$EP$7))</f>
        <v>0</v>
      </c>
      <c r="GA217" s="556"/>
      <c r="GB217" s="556"/>
      <c r="GC217" s="556"/>
      <c r="GD217" s="556"/>
      <c r="GE217" s="556"/>
      <c r="GF217" s="555">
        <f t="shared" si="61"/>
        <v>0</v>
      </c>
      <c r="GG217" s="556"/>
      <c r="GH217" s="556"/>
      <c r="GI217" s="556"/>
      <c r="GJ217" s="556"/>
      <c r="GK217" s="556"/>
      <c r="GL217" s="556"/>
      <c r="GV217" s="1"/>
      <c r="GW217" s="1"/>
      <c r="GX217" s="1"/>
      <c r="GY217" s="1"/>
      <c r="GZ217" s="1"/>
      <c r="HA217" s="1"/>
      <c r="HB217" s="1"/>
      <c r="HC217" s="1"/>
      <c r="HD217" s="1"/>
      <c r="HE217" s="1"/>
      <c r="HF217" s="1"/>
      <c r="HG217" s="1"/>
      <c r="HH217" s="1"/>
      <c r="HI217" s="1"/>
    </row>
    <row r="218" spans="50:217" ht="12.75">
      <c r="AX218" s="141" t="str">
        <f t="shared" si="68"/>
        <v>-</v>
      </c>
      <c r="AY218" s="558">
        <f>IF(ROWS($AY$25:AY218)&gt;$BL$9,0,ROWS($AY$25:AY218))</f>
        <v>0</v>
      </c>
      <c r="AZ218" s="558"/>
      <c r="BA218" s="558"/>
      <c r="BB218" s="558"/>
      <c r="BC218" s="558"/>
      <c r="BD218" s="557">
        <f t="shared" si="62"/>
        <v>0</v>
      </c>
      <c r="BE218" s="558"/>
      <c r="BF218" s="558"/>
      <c r="BG218" s="558"/>
      <c r="BH218" s="558"/>
      <c r="BI218" s="558"/>
      <c r="BJ218" s="558"/>
      <c r="BK218" s="559">
        <f t="shared" si="69"/>
        <v>0</v>
      </c>
      <c r="BL218" s="558"/>
      <c r="BM218" s="558"/>
      <c r="BN218" s="558"/>
      <c r="BO218" s="558"/>
      <c r="BP218" s="558"/>
      <c r="BQ218" s="560">
        <f t="shared" si="70"/>
        <v>0</v>
      </c>
      <c r="BR218" s="556"/>
      <c r="BS218" s="556"/>
      <c r="BT218" s="556"/>
      <c r="BU218" s="556"/>
      <c r="BV218" s="556"/>
      <c r="BW218" s="560">
        <f t="shared" si="71"/>
        <v>0</v>
      </c>
      <c r="BX218" s="556"/>
      <c r="BY218" s="556"/>
      <c r="BZ218" s="556"/>
      <c r="CA218" s="556"/>
      <c r="CB218" s="556"/>
      <c r="CC218" s="555">
        <f t="shared" si="66"/>
        <v>0</v>
      </c>
      <c r="CD218" s="556"/>
      <c r="CE218" s="556"/>
      <c r="CF218" s="556"/>
      <c r="CG218" s="556"/>
      <c r="CH218" s="556"/>
      <c r="CI218" s="556"/>
      <c r="CK218" s="557">
        <f t="shared" si="63"/>
        <v>0</v>
      </c>
      <c r="CL218" s="558"/>
      <c r="CM218" s="558"/>
      <c r="CN218" s="558"/>
      <c r="CO218" s="558"/>
      <c r="CP218" s="558"/>
      <c r="CQ218" s="558"/>
      <c r="CR218" s="559">
        <f t="shared" si="72"/>
        <v>0</v>
      </c>
      <c r="CS218" s="558"/>
      <c r="CT218" s="558"/>
      <c r="CU218" s="558"/>
      <c r="CV218" s="558"/>
      <c r="CW218" s="558"/>
      <c r="CX218" s="560">
        <f t="shared" si="73"/>
        <v>0</v>
      </c>
      <c r="CY218" s="556"/>
      <c r="CZ218" s="556"/>
      <c r="DA218" s="556"/>
      <c r="DB218" s="556"/>
      <c r="DC218" s="556"/>
      <c r="DD218" s="560">
        <f t="shared" si="74"/>
        <v>0</v>
      </c>
      <c r="DE218" s="556"/>
      <c r="DF218" s="556"/>
      <c r="DG218" s="556"/>
      <c r="DH218" s="556"/>
      <c r="DI218" s="556"/>
      <c r="DJ218" s="555">
        <f aca="true" t="shared" si="82" ref="DJ218:DJ265">IF(AY218=0,0,CK218-CX218)</f>
        <v>0</v>
      </c>
      <c r="DK218" s="556"/>
      <c r="DL218" s="556"/>
      <c r="DM218" s="556"/>
      <c r="DN218" s="556"/>
      <c r="DO218" s="556"/>
      <c r="DP218" s="556"/>
      <c r="DT218" s="141" t="str">
        <f t="shared" si="75"/>
        <v>-</v>
      </c>
      <c r="DU218" s="558">
        <f>IF(ROWS($DU$25:DU218)&gt;$EH$9,0,ROWS($DU$25:DU218))</f>
        <v>0</v>
      </c>
      <c r="DV218" s="558"/>
      <c r="DW218" s="558"/>
      <c r="DX218" s="558"/>
      <c r="DY218" s="558"/>
      <c r="DZ218" s="557">
        <f t="shared" si="64"/>
        <v>0</v>
      </c>
      <c r="EA218" s="558"/>
      <c r="EB218" s="558"/>
      <c r="EC218" s="558"/>
      <c r="ED218" s="558"/>
      <c r="EE218" s="558"/>
      <c r="EF218" s="558"/>
      <c r="EG218" s="559">
        <f t="shared" si="76"/>
        <v>0</v>
      </c>
      <c r="EH218" s="558"/>
      <c r="EI218" s="558"/>
      <c r="EJ218" s="558"/>
      <c r="EK218" s="558"/>
      <c r="EL218" s="558"/>
      <c r="EM218" s="560">
        <f t="shared" si="77"/>
        <v>0</v>
      </c>
      <c r="EN218" s="556"/>
      <c r="EO218" s="556"/>
      <c r="EP218" s="556"/>
      <c r="EQ218" s="556"/>
      <c r="ER218" s="556"/>
      <c r="ES218" s="560">
        <f t="shared" si="78"/>
        <v>0</v>
      </c>
      <c r="ET218" s="556"/>
      <c r="EU218" s="556"/>
      <c r="EV218" s="556"/>
      <c r="EW218" s="556"/>
      <c r="EX218" s="556"/>
      <c r="EY218" s="555">
        <f t="shared" si="67"/>
        <v>0</v>
      </c>
      <c r="EZ218" s="556"/>
      <c r="FA218" s="556"/>
      <c r="FB218" s="556"/>
      <c r="FC218" s="556"/>
      <c r="FD218" s="556"/>
      <c r="FE218" s="556"/>
      <c r="FG218" s="557">
        <f t="shared" si="65"/>
        <v>0</v>
      </c>
      <c r="FH218" s="558"/>
      <c r="FI218" s="558"/>
      <c r="FJ218" s="558"/>
      <c r="FK218" s="558"/>
      <c r="FL218" s="558"/>
      <c r="FM218" s="558"/>
      <c r="FN218" s="559">
        <f t="shared" si="79"/>
        <v>0</v>
      </c>
      <c r="FO218" s="558"/>
      <c r="FP218" s="558"/>
      <c r="FQ218" s="558"/>
      <c r="FR218" s="558"/>
      <c r="FS218" s="558"/>
      <c r="FT218" s="560">
        <f t="shared" si="80"/>
        <v>0</v>
      </c>
      <c r="FU218" s="556"/>
      <c r="FV218" s="556"/>
      <c r="FW218" s="556"/>
      <c r="FX218" s="556"/>
      <c r="FY218" s="556"/>
      <c r="FZ218" s="560">
        <f t="shared" si="81"/>
        <v>0</v>
      </c>
      <c r="GA218" s="556"/>
      <c r="GB218" s="556"/>
      <c r="GC218" s="556"/>
      <c r="GD218" s="556"/>
      <c r="GE218" s="556"/>
      <c r="GF218" s="555">
        <f aca="true" t="shared" si="83" ref="GF218:GF265">IF(DU218=0,0,FG218-FT218)</f>
        <v>0</v>
      </c>
      <c r="GG218" s="556"/>
      <c r="GH218" s="556"/>
      <c r="GI218" s="556"/>
      <c r="GJ218" s="556"/>
      <c r="GK218" s="556"/>
      <c r="GL218" s="556"/>
      <c r="GV218" s="1"/>
      <c r="GW218" s="1"/>
      <c r="GX218" s="1"/>
      <c r="GY218" s="1"/>
      <c r="GZ218" s="1"/>
      <c r="HA218" s="1"/>
      <c r="HB218" s="1"/>
      <c r="HC218" s="1"/>
      <c r="HD218" s="1"/>
      <c r="HE218" s="1"/>
      <c r="HF218" s="1"/>
      <c r="HG218" s="1"/>
      <c r="HH218" s="1"/>
      <c r="HI218" s="1"/>
    </row>
    <row r="219" spans="50:217" ht="12.75">
      <c r="AX219" s="141" t="str">
        <f t="shared" si="68"/>
        <v>-</v>
      </c>
      <c r="AY219" s="558">
        <f>IF(ROWS($AY$25:AY219)&gt;$BL$9,0,ROWS($AY$25:AY219))</f>
        <v>0</v>
      </c>
      <c r="AZ219" s="558"/>
      <c r="BA219" s="558"/>
      <c r="BB219" s="558"/>
      <c r="BC219" s="558"/>
      <c r="BD219" s="557">
        <f aca="true" t="shared" si="84" ref="BD219:BD265">IF(AY219=0,0,CC218)</f>
        <v>0</v>
      </c>
      <c r="BE219" s="558"/>
      <c r="BF219" s="558"/>
      <c r="BG219" s="558"/>
      <c r="BH219" s="558"/>
      <c r="BI219" s="558"/>
      <c r="BJ219" s="558"/>
      <c r="BK219" s="559">
        <f t="shared" si="69"/>
        <v>0</v>
      </c>
      <c r="BL219" s="558"/>
      <c r="BM219" s="558"/>
      <c r="BN219" s="558"/>
      <c r="BO219" s="558"/>
      <c r="BP219" s="558"/>
      <c r="BQ219" s="560">
        <f t="shared" si="70"/>
        <v>0</v>
      </c>
      <c r="BR219" s="556"/>
      <c r="BS219" s="556"/>
      <c r="BT219" s="556"/>
      <c r="BU219" s="556"/>
      <c r="BV219" s="556"/>
      <c r="BW219" s="560">
        <f t="shared" si="71"/>
        <v>0</v>
      </c>
      <c r="BX219" s="556"/>
      <c r="BY219" s="556"/>
      <c r="BZ219" s="556"/>
      <c r="CA219" s="556"/>
      <c r="CB219" s="556"/>
      <c r="CC219" s="555">
        <f t="shared" si="66"/>
        <v>0</v>
      </c>
      <c r="CD219" s="556"/>
      <c r="CE219" s="556"/>
      <c r="CF219" s="556"/>
      <c r="CG219" s="556"/>
      <c r="CH219" s="556"/>
      <c r="CI219" s="556"/>
      <c r="CK219" s="557">
        <f aca="true" t="shared" si="85" ref="CK219:CK265">IF(AY219=0,0,DJ218)</f>
        <v>0</v>
      </c>
      <c r="CL219" s="558"/>
      <c r="CM219" s="558"/>
      <c r="CN219" s="558"/>
      <c r="CO219" s="558"/>
      <c r="CP219" s="558"/>
      <c r="CQ219" s="558"/>
      <c r="CR219" s="559">
        <f t="shared" si="72"/>
        <v>0</v>
      </c>
      <c r="CS219" s="558"/>
      <c r="CT219" s="558"/>
      <c r="CU219" s="558"/>
      <c r="CV219" s="558"/>
      <c r="CW219" s="558"/>
      <c r="CX219" s="560">
        <f t="shared" si="73"/>
        <v>0</v>
      </c>
      <c r="CY219" s="556"/>
      <c r="CZ219" s="556"/>
      <c r="DA219" s="556"/>
      <c r="DB219" s="556"/>
      <c r="DC219" s="556"/>
      <c r="DD219" s="560">
        <f t="shared" si="74"/>
        <v>0</v>
      </c>
      <c r="DE219" s="556"/>
      <c r="DF219" s="556"/>
      <c r="DG219" s="556"/>
      <c r="DH219" s="556"/>
      <c r="DI219" s="556"/>
      <c r="DJ219" s="555">
        <f t="shared" si="82"/>
        <v>0</v>
      </c>
      <c r="DK219" s="556"/>
      <c r="DL219" s="556"/>
      <c r="DM219" s="556"/>
      <c r="DN219" s="556"/>
      <c r="DO219" s="556"/>
      <c r="DP219" s="556"/>
      <c r="DT219" s="141" t="str">
        <f t="shared" si="75"/>
        <v>-</v>
      </c>
      <c r="DU219" s="558">
        <f>IF(ROWS($DU$25:DU219)&gt;$EH$9,0,ROWS($DU$25:DU219))</f>
        <v>0</v>
      </c>
      <c r="DV219" s="558"/>
      <c r="DW219" s="558"/>
      <c r="DX219" s="558"/>
      <c r="DY219" s="558"/>
      <c r="DZ219" s="557">
        <f aca="true" t="shared" si="86" ref="DZ219:DZ265">IF(DU219=0,0,EY218)</f>
        <v>0</v>
      </c>
      <c r="EA219" s="558"/>
      <c r="EB219" s="558"/>
      <c r="EC219" s="558"/>
      <c r="ED219" s="558"/>
      <c r="EE219" s="558"/>
      <c r="EF219" s="558"/>
      <c r="EG219" s="559">
        <f t="shared" si="76"/>
        <v>0</v>
      </c>
      <c r="EH219" s="558"/>
      <c r="EI219" s="558"/>
      <c r="EJ219" s="558"/>
      <c r="EK219" s="558"/>
      <c r="EL219" s="558"/>
      <c r="EM219" s="560">
        <f t="shared" si="77"/>
        <v>0</v>
      </c>
      <c r="EN219" s="556"/>
      <c r="EO219" s="556"/>
      <c r="EP219" s="556"/>
      <c r="EQ219" s="556"/>
      <c r="ER219" s="556"/>
      <c r="ES219" s="560">
        <f t="shared" si="78"/>
        <v>0</v>
      </c>
      <c r="ET219" s="556"/>
      <c r="EU219" s="556"/>
      <c r="EV219" s="556"/>
      <c r="EW219" s="556"/>
      <c r="EX219" s="556"/>
      <c r="EY219" s="555">
        <f t="shared" si="67"/>
        <v>0</v>
      </c>
      <c r="EZ219" s="556"/>
      <c r="FA219" s="556"/>
      <c r="FB219" s="556"/>
      <c r="FC219" s="556"/>
      <c r="FD219" s="556"/>
      <c r="FE219" s="556"/>
      <c r="FG219" s="557">
        <f aca="true" t="shared" si="87" ref="FG219:FG265">IF(DU219=0,0,GF218)</f>
        <v>0</v>
      </c>
      <c r="FH219" s="558"/>
      <c r="FI219" s="558"/>
      <c r="FJ219" s="558"/>
      <c r="FK219" s="558"/>
      <c r="FL219" s="558"/>
      <c r="FM219" s="558"/>
      <c r="FN219" s="559">
        <f t="shared" si="79"/>
        <v>0</v>
      </c>
      <c r="FO219" s="558"/>
      <c r="FP219" s="558"/>
      <c r="FQ219" s="558"/>
      <c r="FR219" s="558"/>
      <c r="FS219" s="558"/>
      <c r="FT219" s="560">
        <f t="shared" si="80"/>
        <v>0</v>
      </c>
      <c r="FU219" s="556"/>
      <c r="FV219" s="556"/>
      <c r="FW219" s="556"/>
      <c r="FX219" s="556"/>
      <c r="FY219" s="556"/>
      <c r="FZ219" s="560">
        <f t="shared" si="81"/>
        <v>0</v>
      </c>
      <c r="GA219" s="556"/>
      <c r="GB219" s="556"/>
      <c r="GC219" s="556"/>
      <c r="GD219" s="556"/>
      <c r="GE219" s="556"/>
      <c r="GF219" s="555">
        <f t="shared" si="83"/>
        <v>0</v>
      </c>
      <c r="GG219" s="556"/>
      <c r="GH219" s="556"/>
      <c r="GI219" s="556"/>
      <c r="GJ219" s="556"/>
      <c r="GK219" s="556"/>
      <c r="GL219" s="556"/>
      <c r="GV219" s="1"/>
      <c r="GW219" s="1"/>
      <c r="GX219" s="1"/>
      <c r="GY219" s="1"/>
      <c r="GZ219" s="1"/>
      <c r="HA219" s="1"/>
      <c r="HB219" s="1"/>
      <c r="HC219" s="1"/>
      <c r="HD219" s="1"/>
      <c r="HE219" s="1"/>
      <c r="HF219" s="1"/>
      <c r="HG219" s="1"/>
      <c r="HH219" s="1"/>
      <c r="HI219" s="1"/>
    </row>
    <row r="220" spans="50:217" ht="12.75">
      <c r="AX220" s="141" t="str">
        <f t="shared" si="68"/>
        <v>-</v>
      </c>
      <c r="AY220" s="558">
        <f>IF(ROWS($AY$25:AY220)&gt;$BL$9,0,ROWS($AY$25:AY220))</f>
        <v>0</v>
      </c>
      <c r="AZ220" s="558"/>
      <c r="BA220" s="558"/>
      <c r="BB220" s="558"/>
      <c r="BC220" s="558"/>
      <c r="BD220" s="557">
        <f t="shared" si="84"/>
        <v>0</v>
      </c>
      <c r="BE220" s="558"/>
      <c r="BF220" s="558"/>
      <c r="BG220" s="558"/>
      <c r="BH220" s="558"/>
      <c r="BI220" s="558"/>
      <c r="BJ220" s="558"/>
      <c r="BK220" s="559">
        <f t="shared" si="69"/>
        <v>0</v>
      </c>
      <c r="BL220" s="558"/>
      <c r="BM220" s="558"/>
      <c r="BN220" s="558"/>
      <c r="BO220" s="558"/>
      <c r="BP220" s="558"/>
      <c r="BQ220" s="560">
        <f t="shared" si="70"/>
        <v>0</v>
      </c>
      <c r="BR220" s="556"/>
      <c r="BS220" s="556"/>
      <c r="BT220" s="556"/>
      <c r="BU220" s="556"/>
      <c r="BV220" s="556"/>
      <c r="BW220" s="560">
        <f t="shared" si="71"/>
        <v>0</v>
      </c>
      <c r="BX220" s="556"/>
      <c r="BY220" s="556"/>
      <c r="BZ220" s="556"/>
      <c r="CA220" s="556"/>
      <c r="CB220" s="556"/>
      <c r="CC220" s="555">
        <f t="shared" si="66"/>
        <v>0</v>
      </c>
      <c r="CD220" s="556"/>
      <c r="CE220" s="556"/>
      <c r="CF220" s="556"/>
      <c r="CG220" s="556"/>
      <c r="CH220" s="556"/>
      <c r="CI220" s="556"/>
      <c r="CK220" s="557">
        <f t="shared" si="85"/>
        <v>0</v>
      </c>
      <c r="CL220" s="558"/>
      <c r="CM220" s="558"/>
      <c r="CN220" s="558"/>
      <c r="CO220" s="558"/>
      <c r="CP220" s="558"/>
      <c r="CQ220" s="558"/>
      <c r="CR220" s="559">
        <f t="shared" si="72"/>
        <v>0</v>
      </c>
      <c r="CS220" s="558"/>
      <c r="CT220" s="558"/>
      <c r="CU220" s="558"/>
      <c r="CV220" s="558"/>
      <c r="CW220" s="558"/>
      <c r="CX220" s="560">
        <f t="shared" si="73"/>
        <v>0</v>
      </c>
      <c r="CY220" s="556"/>
      <c r="CZ220" s="556"/>
      <c r="DA220" s="556"/>
      <c r="DB220" s="556"/>
      <c r="DC220" s="556"/>
      <c r="DD220" s="560">
        <f t="shared" si="74"/>
        <v>0</v>
      </c>
      <c r="DE220" s="556"/>
      <c r="DF220" s="556"/>
      <c r="DG220" s="556"/>
      <c r="DH220" s="556"/>
      <c r="DI220" s="556"/>
      <c r="DJ220" s="555">
        <f t="shared" si="82"/>
        <v>0</v>
      </c>
      <c r="DK220" s="556"/>
      <c r="DL220" s="556"/>
      <c r="DM220" s="556"/>
      <c r="DN220" s="556"/>
      <c r="DO220" s="556"/>
      <c r="DP220" s="556"/>
      <c r="DT220" s="141" t="str">
        <f t="shared" si="75"/>
        <v>-</v>
      </c>
      <c r="DU220" s="558">
        <f>IF(ROWS($DU$25:DU220)&gt;$EH$9,0,ROWS($DU$25:DU220))</f>
        <v>0</v>
      </c>
      <c r="DV220" s="558"/>
      <c r="DW220" s="558"/>
      <c r="DX220" s="558"/>
      <c r="DY220" s="558"/>
      <c r="DZ220" s="557">
        <f t="shared" si="86"/>
        <v>0</v>
      </c>
      <c r="EA220" s="558"/>
      <c r="EB220" s="558"/>
      <c r="EC220" s="558"/>
      <c r="ED220" s="558"/>
      <c r="EE220" s="558"/>
      <c r="EF220" s="558"/>
      <c r="EG220" s="559">
        <f t="shared" si="76"/>
        <v>0</v>
      </c>
      <c r="EH220" s="558"/>
      <c r="EI220" s="558"/>
      <c r="EJ220" s="558"/>
      <c r="EK220" s="558"/>
      <c r="EL220" s="558"/>
      <c r="EM220" s="560">
        <f t="shared" si="77"/>
        <v>0</v>
      </c>
      <c r="EN220" s="556"/>
      <c r="EO220" s="556"/>
      <c r="EP220" s="556"/>
      <c r="EQ220" s="556"/>
      <c r="ER220" s="556"/>
      <c r="ES220" s="560">
        <f t="shared" si="78"/>
        <v>0</v>
      </c>
      <c r="ET220" s="556"/>
      <c r="EU220" s="556"/>
      <c r="EV220" s="556"/>
      <c r="EW220" s="556"/>
      <c r="EX220" s="556"/>
      <c r="EY220" s="555">
        <f t="shared" si="67"/>
        <v>0</v>
      </c>
      <c r="EZ220" s="556"/>
      <c r="FA220" s="556"/>
      <c r="FB220" s="556"/>
      <c r="FC220" s="556"/>
      <c r="FD220" s="556"/>
      <c r="FE220" s="556"/>
      <c r="FG220" s="557">
        <f t="shared" si="87"/>
        <v>0</v>
      </c>
      <c r="FH220" s="558"/>
      <c r="FI220" s="558"/>
      <c r="FJ220" s="558"/>
      <c r="FK220" s="558"/>
      <c r="FL220" s="558"/>
      <c r="FM220" s="558"/>
      <c r="FN220" s="559">
        <f t="shared" si="79"/>
        <v>0</v>
      </c>
      <c r="FO220" s="558"/>
      <c r="FP220" s="558"/>
      <c r="FQ220" s="558"/>
      <c r="FR220" s="558"/>
      <c r="FS220" s="558"/>
      <c r="FT220" s="560">
        <f t="shared" si="80"/>
        <v>0</v>
      </c>
      <c r="FU220" s="556"/>
      <c r="FV220" s="556"/>
      <c r="FW220" s="556"/>
      <c r="FX220" s="556"/>
      <c r="FY220" s="556"/>
      <c r="FZ220" s="560">
        <f t="shared" si="81"/>
        <v>0</v>
      </c>
      <c r="GA220" s="556"/>
      <c r="GB220" s="556"/>
      <c r="GC220" s="556"/>
      <c r="GD220" s="556"/>
      <c r="GE220" s="556"/>
      <c r="GF220" s="555">
        <f t="shared" si="83"/>
        <v>0</v>
      </c>
      <c r="GG220" s="556"/>
      <c r="GH220" s="556"/>
      <c r="GI220" s="556"/>
      <c r="GJ220" s="556"/>
      <c r="GK220" s="556"/>
      <c r="GL220" s="556"/>
      <c r="GV220" s="1"/>
      <c r="GW220" s="1"/>
      <c r="GX220" s="1"/>
      <c r="GY220" s="1"/>
      <c r="GZ220" s="1"/>
      <c r="HA220" s="1"/>
      <c r="HB220" s="1"/>
      <c r="HC220" s="1"/>
      <c r="HD220" s="1"/>
      <c r="HE220" s="1"/>
      <c r="HF220" s="1"/>
      <c r="HG220" s="1"/>
      <c r="HH220" s="1"/>
      <c r="HI220" s="1"/>
    </row>
    <row r="221" spans="50:217" ht="12.75">
      <c r="AX221" s="141" t="str">
        <f t="shared" si="68"/>
        <v>-</v>
      </c>
      <c r="AY221" s="558">
        <f>IF(ROWS($AY$25:AY221)&gt;$BL$9,0,ROWS($AY$25:AY221))</f>
        <v>0</v>
      </c>
      <c r="AZ221" s="558"/>
      <c r="BA221" s="558"/>
      <c r="BB221" s="558"/>
      <c r="BC221" s="558"/>
      <c r="BD221" s="557">
        <f t="shared" si="84"/>
        <v>0</v>
      </c>
      <c r="BE221" s="558"/>
      <c r="BF221" s="558"/>
      <c r="BG221" s="558"/>
      <c r="BH221" s="558"/>
      <c r="BI221" s="558"/>
      <c r="BJ221" s="558"/>
      <c r="BK221" s="559">
        <f t="shared" si="69"/>
        <v>0</v>
      </c>
      <c r="BL221" s="558"/>
      <c r="BM221" s="558"/>
      <c r="BN221" s="558"/>
      <c r="BO221" s="558"/>
      <c r="BP221" s="558"/>
      <c r="BQ221" s="560">
        <f t="shared" si="70"/>
        <v>0</v>
      </c>
      <c r="BR221" s="556"/>
      <c r="BS221" s="556"/>
      <c r="BT221" s="556"/>
      <c r="BU221" s="556"/>
      <c r="BV221" s="556"/>
      <c r="BW221" s="560">
        <f t="shared" si="71"/>
        <v>0</v>
      </c>
      <c r="BX221" s="556"/>
      <c r="BY221" s="556"/>
      <c r="BZ221" s="556"/>
      <c r="CA221" s="556"/>
      <c r="CB221" s="556"/>
      <c r="CC221" s="555">
        <f t="shared" si="66"/>
        <v>0</v>
      </c>
      <c r="CD221" s="556"/>
      <c r="CE221" s="556"/>
      <c r="CF221" s="556"/>
      <c r="CG221" s="556"/>
      <c r="CH221" s="556"/>
      <c r="CI221" s="556"/>
      <c r="CK221" s="557">
        <f t="shared" si="85"/>
        <v>0</v>
      </c>
      <c r="CL221" s="558"/>
      <c r="CM221" s="558"/>
      <c r="CN221" s="558"/>
      <c r="CO221" s="558"/>
      <c r="CP221" s="558"/>
      <c r="CQ221" s="558"/>
      <c r="CR221" s="559">
        <f t="shared" si="72"/>
        <v>0</v>
      </c>
      <c r="CS221" s="558"/>
      <c r="CT221" s="558"/>
      <c r="CU221" s="558"/>
      <c r="CV221" s="558"/>
      <c r="CW221" s="558"/>
      <c r="CX221" s="560">
        <f t="shared" si="73"/>
        <v>0</v>
      </c>
      <c r="CY221" s="556"/>
      <c r="CZ221" s="556"/>
      <c r="DA221" s="556"/>
      <c r="DB221" s="556"/>
      <c r="DC221" s="556"/>
      <c r="DD221" s="560">
        <f t="shared" si="74"/>
        <v>0</v>
      </c>
      <c r="DE221" s="556"/>
      <c r="DF221" s="556"/>
      <c r="DG221" s="556"/>
      <c r="DH221" s="556"/>
      <c r="DI221" s="556"/>
      <c r="DJ221" s="555">
        <f t="shared" si="82"/>
        <v>0</v>
      </c>
      <c r="DK221" s="556"/>
      <c r="DL221" s="556"/>
      <c r="DM221" s="556"/>
      <c r="DN221" s="556"/>
      <c r="DO221" s="556"/>
      <c r="DP221" s="556"/>
      <c r="DT221" s="141" t="str">
        <f t="shared" si="75"/>
        <v>-</v>
      </c>
      <c r="DU221" s="558">
        <f>IF(ROWS($DU$25:DU221)&gt;$EH$9,0,ROWS($DU$25:DU221))</f>
        <v>0</v>
      </c>
      <c r="DV221" s="558"/>
      <c r="DW221" s="558"/>
      <c r="DX221" s="558"/>
      <c r="DY221" s="558"/>
      <c r="DZ221" s="557">
        <f t="shared" si="86"/>
        <v>0</v>
      </c>
      <c r="EA221" s="558"/>
      <c r="EB221" s="558"/>
      <c r="EC221" s="558"/>
      <c r="ED221" s="558"/>
      <c r="EE221" s="558"/>
      <c r="EF221" s="558"/>
      <c r="EG221" s="559">
        <f t="shared" si="76"/>
        <v>0</v>
      </c>
      <c r="EH221" s="558"/>
      <c r="EI221" s="558"/>
      <c r="EJ221" s="558"/>
      <c r="EK221" s="558"/>
      <c r="EL221" s="558"/>
      <c r="EM221" s="560">
        <f t="shared" si="77"/>
        <v>0</v>
      </c>
      <c r="EN221" s="556"/>
      <c r="EO221" s="556"/>
      <c r="EP221" s="556"/>
      <c r="EQ221" s="556"/>
      <c r="ER221" s="556"/>
      <c r="ES221" s="560">
        <f t="shared" si="78"/>
        <v>0</v>
      </c>
      <c r="ET221" s="556"/>
      <c r="EU221" s="556"/>
      <c r="EV221" s="556"/>
      <c r="EW221" s="556"/>
      <c r="EX221" s="556"/>
      <c r="EY221" s="555">
        <f t="shared" si="67"/>
        <v>0</v>
      </c>
      <c r="EZ221" s="556"/>
      <c r="FA221" s="556"/>
      <c r="FB221" s="556"/>
      <c r="FC221" s="556"/>
      <c r="FD221" s="556"/>
      <c r="FE221" s="556"/>
      <c r="FG221" s="557">
        <f t="shared" si="87"/>
        <v>0</v>
      </c>
      <c r="FH221" s="558"/>
      <c r="FI221" s="558"/>
      <c r="FJ221" s="558"/>
      <c r="FK221" s="558"/>
      <c r="FL221" s="558"/>
      <c r="FM221" s="558"/>
      <c r="FN221" s="559">
        <f t="shared" si="79"/>
        <v>0</v>
      </c>
      <c r="FO221" s="558"/>
      <c r="FP221" s="558"/>
      <c r="FQ221" s="558"/>
      <c r="FR221" s="558"/>
      <c r="FS221" s="558"/>
      <c r="FT221" s="560">
        <f t="shared" si="80"/>
        <v>0</v>
      </c>
      <c r="FU221" s="556"/>
      <c r="FV221" s="556"/>
      <c r="FW221" s="556"/>
      <c r="FX221" s="556"/>
      <c r="FY221" s="556"/>
      <c r="FZ221" s="560">
        <f t="shared" si="81"/>
        <v>0</v>
      </c>
      <c r="GA221" s="556"/>
      <c r="GB221" s="556"/>
      <c r="GC221" s="556"/>
      <c r="GD221" s="556"/>
      <c r="GE221" s="556"/>
      <c r="GF221" s="555">
        <f t="shared" si="83"/>
        <v>0</v>
      </c>
      <c r="GG221" s="556"/>
      <c r="GH221" s="556"/>
      <c r="GI221" s="556"/>
      <c r="GJ221" s="556"/>
      <c r="GK221" s="556"/>
      <c r="GL221" s="556"/>
      <c r="GV221" s="1"/>
      <c r="GW221" s="1"/>
      <c r="GX221" s="1"/>
      <c r="GY221" s="1"/>
      <c r="GZ221" s="1"/>
      <c r="HA221" s="1"/>
      <c r="HB221" s="1"/>
      <c r="HC221" s="1"/>
      <c r="HD221" s="1"/>
      <c r="HE221" s="1"/>
      <c r="HF221" s="1"/>
      <c r="HG221" s="1"/>
      <c r="HH221" s="1"/>
      <c r="HI221" s="1"/>
    </row>
    <row r="222" spans="50:217" ht="12.75">
      <c r="AX222" s="141" t="str">
        <f t="shared" si="68"/>
        <v>-</v>
      </c>
      <c r="AY222" s="558">
        <f>IF(ROWS($AY$25:AY222)&gt;$BL$9,0,ROWS($AY$25:AY222))</f>
        <v>0</v>
      </c>
      <c r="AZ222" s="558"/>
      <c r="BA222" s="558"/>
      <c r="BB222" s="558"/>
      <c r="BC222" s="558"/>
      <c r="BD222" s="557">
        <f t="shared" si="84"/>
        <v>0</v>
      </c>
      <c r="BE222" s="558"/>
      <c r="BF222" s="558"/>
      <c r="BG222" s="558"/>
      <c r="BH222" s="558"/>
      <c r="BI222" s="558"/>
      <c r="BJ222" s="558"/>
      <c r="BK222" s="559">
        <f t="shared" si="69"/>
        <v>0</v>
      </c>
      <c r="BL222" s="558"/>
      <c r="BM222" s="558"/>
      <c r="BN222" s="558"/>
      <c r="BO222" s="558"/>
      <c r="BP222" s="558"/>
      <c r="BQ222" s="560">
        <f t="shared" si="70"/>
        <v>0</v>
      </c>
      <c r="BR222" s="556"/>
      <c r="BS222" s="556"/>
      <c r="BT222" s="556"/>
      <c r="BU222" s="556"/>
      <c r="BV222" s="556"/>
      <c r="BW222" s="560">
        <f t="shared" si="71"/>
        <v>0</v>
      </c>
      <c r="BX222" s="556"/>
      <c r="BY222" s="556"/>
      <c r="BZ222" s="556"/>
      <c r="CA222" s="556"/>
      <c r="CB222" s="556"/>
      <c r="CC222" s="555">
        <f t="shared" si="66"/>
        <v>0</v>
      </c>
      <c r="CD222" s="556"/>
      <c r="CE222" s="556"/>
      <c r="CF222" s="556"/>
      <c r="CG222" s="556"/>
      <c r="CH222" s="556"/>
      <c r="CI222" s="556"/>
      <c r="CK222" s="557">
        <f t="shared" si="85"/>
        <v>0</v>
      </c>
      <c r="CL222" s="558"/>
      <c r="CM222" s="558"/>
      <c r="CN222" s="558"/>
      <c r="CO222" s="558"/>
      <c r="CP222" s="558"/>
      <c r="CQ222" s="558"/>
      <c r="CR222" s="559">
        <f t="shared" si="72"/>
        <v>0</v>
      </c>
      <c r="CS222" s="558"/>
      <c r="CT222" s="558"/>
      <c r="CU222" s="558"/>
      <c r="CV222" s="558"/>
      <c r="CW222" s="558"/>
      <c r="CX222" s="560">
        <f t="shared" si="73"/>
        <v>0</v>
      </c>
      <c r="CY222" s="556"/>
      <c r="CZ222" s="556"/>
      <c r="DA222" s="556"/>
      <c r="DB222" s="556"/>
      <c r="DC222" s="556"/>
      <c r="DD222" s="560">
        <f t="shared" si="74"/>
        <v>0</v>
      </c>
      <c r="DE222" s="556"/>
      <c r="DF222" s="556"/>
      <c r="DG222" s="556"/>
      <c r="DH222" s="556"/>
      <c r="DI222" s="556"/>
      <c r="DJ222" s="555">
        <f t="shared" si="82"/>
        <v>0</v>
      </c>
      <c r="DK222" s="556"/>
      <c r="DL222" s="556"/>
      <c r="DM222" s="556"/>
      <c r="DN222" s="556"/>
      <c r="DO222" s="556"/>
      <c r="DP222" s="556"/>
      <c r="DT222" s="141" t="str">
        <f t="shared" si="75"/>
        <v>-</v>
      </c>
      <c r="DU222" s="558">
        <f>IF(ROWS($DU$25:DU222)&gt;$EH$9,0,ROWS($DU$25:DU222))</f>
        <v>0</v>
      </c>
      <c r="DV222" s="558"/>
      <c r="DW222" s="558"/>
      <c r="DX222" s="558"/>
      <c r="DY222" s="558"/>
      <c r="DZ222" s="557">
        <f t="shared" si="86"/>
        <v>0</v>
      </c>
      <c r="EA222" s="558"/>
      <c r="EB222" s="558"/>
      <c r="EC222" s="558"/>
      <c r="ED222" s="558"/>
      <c r="EE222" s="558"/>
      <c r="EF222" s="558"/>
      <c r="EG222" s="559">
        <f t="shared" si="76"/>
        <v>0</v>
      </c>
      <c r="EH222" s="558"/>
      <c r="EI222" s="558"/>
      <c r="EJ222" s="558"/>
      <c r="EK222" s="558"/>
      <c r="EL222" s="558"/>
      <c r="EM222" s="560">
        <f t="shared" si="77"/>
        <v>0</v>
      </c>
      <c r="EN222" s="556"/>
      <c r="EO222" s="556"/>
      <c r="EP222" s="556"/>
      <c r="EQ222" s="556"/>
      <c r="ER222" s="556"/>
      <c r="ES222" s="560">
        <f t="shared" si="78"/>
        <v>0</v>
      </c>
      <c r="ET222" s="556"/>
      <c r="EU222" s="556"/>
      <c r="EV222" s="556"/>
      <c r="EW222" s="556"/>
      <c r="EX222" s="556"/>
      <c r="EY222" s="555">
        <f t="shared" si="67"/>
        <v>0</v>
      </c>
      <c r="EZ222" s="556"/>
      <c r="FA222" s="556"/>
      <c r="FB222" s="556"/>
      <c r="FC222" s="556"/>
      <c r="FD222" s="556"/>
      <c r="FE222" s="556"/>
      <c r="FG222" s="557">
        <f t="shared" si="87"/>
        <v>0</v>
      </c>
      <c r="FH222" s="558"/>
      <c r="FI222" s="558"/>
      <c r="FJ222" s="558"/>
      <c r="FK222" s="558"/>
      <c r="FL222" s="558"/>
      <c r="FM222" s="558"/>
      <c r="FN222" s="559">
        <f t="shared" si="79"/>
        <v>0</v>
      </c>
      <c r="FO222" s="558"/>
      <c r="FP222" s="558"/>
      <c r="FQ222" s="558"/>
      <c r="FR222" s="558"/>
      <c r="FS222" s="558"/>
      <c r="FT222" s="560">
        <f t="shared" si="80"/>
        <v>0</v>
      </c>
      <c r="FU222" s="556"/>
      <c r="FV222" s="556"/>
      <c r="FW222" s="556"/>
      <c r="FX222" s="556"/>
      <c r="FY222" s="556"/>
      <c r="FZ222" s="560">
        <f t="shared" si="81"/>
        <v>0</v>
      </c>
      <c r="GA222" s="556"/>
      <c r="GB222" s="556"/>
      <c r="GC222" s="556"/>
      <c r="GD222" s="556"/>
      <c r="GE222" s="556"/>
      <c r="GF222" s="555">
        <f t="shared" si="83"/>
        <v>0</v>
      </c>
      <c r="GG222" s="556"/>
      <c r="GH222" s="556"/>
      <c r="GI222" s="556"/>
      <c r="GJ222" s="556"/>
      <c r="GK222" s="556"/>
      <c r="GL222" s="556"/>
      <c r="GV222" s="1"/>
      <c r="GW222" s="1"/>
      <c r="GX222" s="1"/>
      <c r="GY222" s="1"/>
      <c r="GZ222" s="1"/>
      <c r="HA222" s="1"/>
      <c r="HB222" s="1"/>
      <c r="HC222" s="1"/>
      <c r="HD222" s="1"/>
      <c r="HE222" s="1"/>
      <c r="HF222" s="1"/>
      <c r="HG222" s="1"/>
      <c r="HH222" s="1"/>
      <c r="HI222" s="1"/>
    </row>
    <row r="223" spans="50:217" ht="12.75">
      <c r="AX223" s="141" t="str">
        <f t="shared" si="68"/>
        <v>-</v>
      </c>
      <c r="AY223" s="558">
        <f>IF(ROWS($AY$25:AY223)&gt;$BL$9,0,ROWS($AY$25:AY223))</f>
        <v>0</v>
      </c>
      <c r="AZ223" s="558"/>
      <c r="BA223" s="558"/>
      <c r="BB223" s="558"/>
      <c r="BC223" s="558"/>
      <c r="BD223" s="557">
        <f t="shared" si="84"/>
        <v>0</v>
      </c>
      <c r="BE223" s="558"/>
      <c r="BF223" s="558"/>
      <c r="BG223" s="558"/>
      <c r="BH223" s="558"/>
      <c r="BI223" s="558"/>
      <c r="BJ223" s="558"/>
      <c r="BK223" s="559">
        <f t="shared" si="69"/>
        <v>0</v>
      </c>
      <c r="BL223" s="558"/>
      <c r="BM223" s="558"/>
      <c r="BN223" s="558"/>
      <c r="BO223" s="558"/>
      <c r="BP223" s="558"/>
      <c r="BQ223" s="560">
        <f t="shared" si="70"/>
        <v>0</v>
      </c>
      <c r="BR223" s="556"/>
      <c r="BS223" s="556"/>
      <c r="BT223" s="556"/>
      <c r="BU223" s="556"/>
      <c r="BV223" s="556"/>
      <c r="BW223" s="560">
        <f t="shared" si="71"/>
        <v>0</v>
      </c>
      <c r="BX223" s="556"/>
      <c r="BY223" s="556"/>
      <c r="BZ223" s="556"/>
      <c r="CA223" s="556"/>
      <c r="CB223" s="556"/>
      <c r="CC223" s="555">
        <f t="shared" si="66"/>
        <v>0</v>
      </c>
      <c r="CD223" s="556"/>
      <c r="CE223" s="556"/>
      <c r="CF223" s="556"/>
      <c r="CG223" s="556"/>
      <c r="CH223" s="556"/>
      <c r="CI223" s="556"/>
      <c r="CK223" s="557">
        <f t="shared" si="85"/>
        <v>0</v>
      </c>
      <c r="CL223" s="558"/>
      <c r="CM223" s="558"/>
      <c r="CN223" s="558"/>
      <c r="CO223" s="558"/>
      <c r="CP223" s="558"/>
      <c r="CQ223" s="558"/>
      <c r="CR223" s="559">
        <f t="shared" si="72"/>
        <v>0</v>
      </c>
      <c r="CS223" s="558"/>
      <c r="CT223" s="558"/>
      <c r="CU223" s="558"/>
      <c r="CV223" s="558"/>
      <c r="CW223" s="558"/>
      <c r="CX223" s="560">
        <f t="shared" si="73"/>
        <v>0</v>
      </c>
      <c r="CY223" s="556"/>
      <c r="CZ223" s="556"/>
      <c r="DA223" s="556"/>
      <c r="DB223" s="556"/>
      <c r="DC223" s="556"/>
      <c r="DD223" s="560">
        <f t="shared" si="74"/>
        <v>0</v>
      </c>
      <c r="DE223" s="556"/>
      <c r="DF223" s="556"/>
      <c r="DG223" s="556"/>
      <c r="DH223" s="556"/>
      <c r="DI223" s="556"/>
      <c r="DJ223" s="555">
        <f t="shared" si="82"/>
        <v>0</v>
      </c>
      <c r="DK223" s="556"/>
      <c r="DL223" s="556"/>
      <c r="DM223" s="556"/>
      <c r="DN223" s="556"/>
      <c r="DO223" s="556"/>
      <c r="DP223" s="556"/>
      <c r="DT223" s="141" t="str">
        <f t="shared" si="75"/>
        <v>-</v>
      </c>
      <c r="DU223" s="558">
        <f>IF(ROWS($DU$25:DU223)&gt;$EH$9,0,ROWS($DU$25:DU223))</f>
        <v>0</v>
      </c>
      <c r="DV223" s="558"/>
      <c r="DW223" s="558"/>
      <c r="DX223" s="558"/>
      <c r="DY223" s="558"/>
      <c r="DZ223" s="557">
        <f t="shared" si="86"/>
        <v>0</v>
      </c>
      <c r="EA223" s="558"/>
      <c r="EB223" s="558"/>
      <c r="EC223" s="558"/>
      <c r="ED223" s="558"/>
      <c r="EE223" s="558"/>
      <c r="EF223" s="558"/>
      <c r="EG223" s="559">
        <f t="shared" si="76"/>
        <v>0</v>
      </c>
      <c r="EH223" s="558"/>
      <c r="EI223" s="558"/>
      <c r="EJ223" s="558"/>
      <c r="EK223" s="558"/>
      <c r="EL223" s="558"/>
      <c r="EM223" s="560">
        <f t="shared" si="77"/>
        <v>0</v>
      </c>
      <c r="EN223" s="556"/>
      <c r="EO223" s="556"/>
      <c r="EP223" s="556"/>
      <c r="EQ223" s="556"/>
      <c r="ER223" s="556"/>
      <c r="ES223" s="560">
        <f t="shared" si="78"/>
        <v>0</v>
      </c>
      <c r="ET223" s="556"/>
      <c r="EU223" s="556"/>
      <c r="EV223" s="556"/>
      <c r="EW223" s="556"/>
      <c r="EX223" s="556"/>
      <c r="EY223" s="555">
        <f t="shared" si="67"/>
        <v>0</v>
      </c>
      <c r="EZ223" s="556"/>
      <c r="FA223" s="556"/>
      <c r="FB223" s="556"/>
      <c r="FC223" s="556"/>
      <c r="FD223" s="556"/>
      <c r="FE223" s="556"/>
      <c r="FG223" s="557">
        <f t="shared" si="87"/>
        <v>0</v>
      </c>
      <c r="FH223" s="558"/>
      <c r="FI223" s="558"/>
      <c r="FJ223" s="558"/>
      <c r="FK223" s="558"/>
      <c r="FL223" s="558"/>
      <c r="FM223" s="558"/>
      <c r="FN223" s="559">
        <f t="shared" si="79"/>
        <v>0</v>
      </c>
      <c r="FO223" s="558"/>
      <c r="FP223" s="558"/>
      <c r="FQ223" s="558"/>
      <c r="FR223" s="558"/>
      <c r="FS223" s="558"/>
      <c r="FT223" s="560">
        <f t="shared" si="80"/>
        <v>0</v>
      </c>
      <c r="FU223" s="556"/>
      <c r="FV223" s="556"/>
      <c r="FW223" s="556"/>
      <c r="FX223" s="556"/>
      <c r="FY223" s="556"/>
      <c r="FZ223" s="560">
        <f t="shared" si="81"/>
        <v>0</v>
      </c>
      <c r="GA223" s="556"/>
      <c r="GB223" s="556"/>
      <c r="GC223" s="556"/>
      <c r="GD223" s="556"/>
      <c r="GE223" s="556"/>
      <c r="GF223" s="555">
        <f t="shared" si="83"/>
        <v>0</v>
      </c>
      <c r="GG223" s="556"/>
      <c r="GH223" s="556"/>
      <c r="GI223" s="556"/>
      <c r="GJ223" s="556"/>
      <c r="GK223" s="556"/>
      <c r="GL223" s="556"/>
      <c r="GV223" s="1"/>
      <c r="GW223" s="1"/>
      <c r="GX223" s="1"/>
      <c r="GY223" s="1"/>
      <c r="GZ223" s="1"/>
      <c r="HA223" s="1"/>
      <c r="HB223" s="1"/>
      <c r="HC223" s="1"/>
      <c r="HD223" s="1"/>
      <c r="HE223" s="1"/>
      <c r="HF223" s="1"/>
      <c r="HG223" s="1"/>
      <c r="HH223" s="1"/>
      <c r="HI223" s="1"/>
    </row>
    <row r="224" spans="50:217" ht="12.75">
      <c r="AX224" s="141" t="str">
        <f t="shared" si="68"/>
        <v>-</v>
      </c>
      <c r="AY224" s="558">
        <f>IF(ROWS($AY$25:AY224)&gt;$BL$9,0,ROWS($AY$25:AY224))</f>
        <v>0</v>
      </c>
      <c r="AZ224" s="558"/>
      <c r="BA224" s="558"/>
      <c r="BB224" s="558"/>
      <c r="BC224" s="558"/>
      <c r="BD224" s="557">
        <f t="shared" si="84"/>
        <v>0</v>
      </c>
      <c r="BE224" s="558"/>
      <c r="BF224" s="558"/>
      <c r="BG224" s="558"/>
      <c r="BH224" s="558"/>
      <c r="BI224" s="558"/>
      <c r="BJ224" s="558"/>
      <c r="BK224" s="559">
        <f t="shared" si="69"/>
        <v>0</v>
      </c>
      <c r="BL224" s="558"/>
      <c r="BM224" s="558"/>
      <c r="BN224" s="558"/>
      <c r="BO224" s="558"/>
      <c r="BP224" s="558"/>
      <c r="BQ224" s="560">
        <f t="shared" si="70"/>
        <v>0</v>
      </c>
      <c r="BR224" s="556"/>
      <c r="BS224" s="556"/>
      <c r="BT224" s="556"/>
      <c r="BU224" s="556"/>
      <c r="BV224" s="556"/>
      <c r="BW224" s="560">
        <f t="shared" si="71"/>
        <v>0</v>
      </c>
      <c r="BX224" s="556"/>
      <c r="BY224" s="556"/>
      <c r="BZ224" s="556"/>
      <c r="CA224" s="556"/>
      <c r="CB224" s="556"/>
      <c r="CC224" s="555">
        <f t="shared" si="66"/>
        <v>0</v>
      </c>
      <c r="CD224" s="556"/>
      <c r="CE224" s="556"/>
      <c r="CF224" s="556"/>
      <c r="CG224" s="556"/>
      <c r="CH224" s="556"/>
      <c r="CI224" s="556"/>
      <c r="CK224" s="557">
        <f t="shared" si="85"/>
        <v>0</v>
      </c>
      <c r="CL224" s="558"/>
      <c r="CM224" s="558"/>
      <c r="CN224" s="558"/>
      <c r="CO224" s="558"/>
      <c r="CP224" s="558"/>
      <c r="CQ224" s="558"/>
      <c r="CR224" s="559">
        <f t="shared" si="72"/>
        <v>0</v>
      </c>
      <c r="CS224" s="558"/>
      <c r="CT224" s="558"/>
      <c r="CU224" s="558"/>
      <c r="CV224" s="558"/>
      <c r="CW224" s="558"/>
      <c r="CX224" s="560">
        <f t="shared" si="73"/>
        <v>0</v>
      </c>
      <c r="CY224" s="556"/>
      <c r="CZ224" s="556"/>
      <c r="DA224" s="556"/>
      <c r="DB224" s="556"/>
      <c r="DC224" s="556"/>
      <c r="DD224" s="560">
        <f t="shared" si="74"/>
        <v>0</v>
      </c>
      <c r="DE224" s="556"/>
      <c r="DF224" s="556"/>
      <c r="DG224" s="556"/>
      <c r="DH224" s="556"/>
      <c r="DI224" s="556"/>
      <c r="DJ224" s="555">
        <f t="shared" si="82"/>
        <v>0</v>
      </c>
      <c r="DK224" s="556"/>
      <c r="DL224" s="556"/>
      <c r="DM224" s="556"/>
      <c r="DN224" s="556"/>
      <c r="DO224" s="556"/>
      <c r="DP224" s="556"/>
      <c r="DT224" s="141" t="str">
        <f t="shared" si="75"/>
        <v>-</v>
      </c>
      <c r="DU224" s="558">
        <f>IF(ROWS($DU$25:DU224)&gt;$EH$9,0,ROWS($DU$25:DU224))</f>
        <v>0</v>
      </c>
      <c r="DV224" s="558"/>
      <c r="DW224" s="558"/>
      <c r="DX224" s="558"/>
      <c r="DY224" s="558"/>
      <c r="DZ224" s="557">
        <f t="shared" si="86"/>
        <v>0</v>
      </c>
      <c r="EA224" s="558"/>
      <c r="EB224" s="558"/>
      <c r="EC224" s="558"/>
      <c r="ED224" s="558"/>
      <c r="EE224" s="558"/>
      <c r="EF224" s="558"/>
      <c r="EG224" s="559">
        <f t="shared" si="76"/>
        <v>0</v>
      </c>
      <c r="EH224" s="558"/>
      <c r="EI224" s="558"/>
      <c r="EJ224" s="558"/>
      <c r="EK224" s="558"/>
      <c r="EL224" s="558"/>
      <c r="EM224" s="560">
        <f t="shared" si="77"/>
        <v>0</v>
      </c>
      <c r="EN224" s="556"/>
      <c r="EO224" s="556"/>
      <c r="EP224" s="556"/>
      <c r="EQ224" s="556"/>
      <c r="ER224" s="556"/>
      <c r="ES224" s="560">
        <f t="shared" si="78"/>
        <v>0</v>
      </c>
      <c r="ET224" s="556"/>
      <c r="EU224" s="556"/>
      <c r="EV224" s="556"/>
      <c r="EW224" s="556"/>
      <c r="EX224" s="556"/>
      <c r="EY224" s="555">
        <f t="shared" si="67"/>
        <v>0</v>
      </c>
      <c r="EZ224" s="556"/>
      <c r="FA224" s="556"/>
      <c r="FB224" s="556"/>
      <c r="FC224" s="556"/>
      <c r="FD224" s="556"/>
      <c r="FE224" s="556"/>
      <c r="FG224" s="557">
        <f t="shared" si="87"/>
        <v>0</v>
      </c>
      <c r="FH224" s="558"/>
      <c r="FI224" s="558"/>
      <c r="FJ224" s="558"/>
      <c r="FK224" s="558"/>
      <c r="FL224" s="558"/>
      <c r="FM224" s="558"/>
      <c r="FN224" s="559">
        <f t="shared" si="79"/>
        <v>0</v>
      </c>
      <c r="FO224" s="558"/>
      <c r="FP224" s="558"/>
      <c r="FQ224" s="558"/>
      <c r="FR224" s="558"/>
      <c r="FS224" s="558"/>
      <c r="FT224" s="560">
        <f t="shared" si="80"/>
        <v>0</v>
      </c>
      <c r="FU224" s="556"/>
      <c r="FV224" s="556"/>
      <c r="FW224" s="556"/>
      <c r="FX224" s="556"/>
      <c r="FY224" s="556"/>
      <c r="FZ224" s="560">
        <f t="shared" si="81"/>
        <v>0</v>
      </c>
      <c r="GA224" s="556"/>
      <c r="GB224" s="556"/>
      <c r="GC224" s="556"/>
      <c r="GD224" s="556"/>
      <c r="GE224" s="556"/>
      <c r="GF224" s="555">
        <f t="shared" si="83"/>
        <v>0</v>
      </c>
      <c r="GG224" s="556"/>
      <c r="GH224" s="556"/>
      <c r="GI224" s="556"/>
      <c r="GJ224" s="556"/>
      <c r="GK224" s="556"/>
      <c r="GL224" s="556"/>
      <c r="GV224" s="1"/>
      <c r="GW224" s="1"/>
      <c r="GX224" s="1"/>
      <c r="GY224" s="1"/>
      <c r="GZ224" s="1"/>
      <c r="HA224" s="1"/>
      <c r="HB224" s="1"/>
      <c r="HC224" s="1"/>
      <c r="HD224" s="1"/>
      <c r="HE224" s="1"/>
      <c r="HF224" s="1"/>
      <c r="HG224" s="1"/>
      <c r="HH224" s="1"/>
      <c r="HI224" s="1"/>
    </row>
    <row r="225" spans="50:217" ht="12.75">
      <c r="AX225" s="141" t="str">
        <f t="shared" si="68"/>
        <v>-</v>
      </c>
      <c r="AY225" s="558">
        <f>IF(ROWS($AY$25:AY225)&gt;$BL$9,0,ROWS($AY$25:AY225))</f>
        <v>0</v>
      </c>
      <c r="AZ225" s="558"/>
      <c r="BA225" s="558"/>
      <c r="BB225" s="558"/>
      <c r="BC225" s="558"/>
      <c r="BD225" s="557">
        <f t="shared" si="84"/>
        <v>0</v>
      </c>
      <c r="BE225" s="558"/>
      <c r="BF225" s="558"/>
      <c r="BG225" s="558"/>
      <c r="BH225" s="558"/>
      <c r="BI225" s="558"/>
      <c r="BJ225" s="558"/>
      <c r="BK225" s="559">
        <f t="shared" si="69"/>
        <v>0</v>
      </c>
      <c r="BL225" s="558"/>
      <c r="BM225" s="558"/>
      <c r="BN225" s="558"/>
      <c r="BO225" s="558"/>
      <c r="BP225" s="558"/>
      <c r="BQ225" s="560">
        <f t="shared" si="70"/>
        <v>0</v>
      </c>
      <c r="BR225" s="556"/>
      <c r="BS225" s="556"/>
      <c r="BT225" s="556"/>
      <c r="BU225" s="556"/>
      <c r="BV225" s="556"/>
      <c r="BW225" s="560">
        <f t="shared" si="71"/>
        <v>0</v>
      </c>
      <c r="BX225" s="556"/>
      <c r="BY225" s="556"/>
      <c r="BZ225" s="556"/>
      <c r="CA225" s="556"/>
      <c r="CB225" s="556"/>
      <c r="CC225" s="555">
        <f t="shared" si="66"/>
        <v>0</v>
      </c>
      <c r="CD225" s="556"/>
      <c r="CE225" s="556"/>
      <c r="CF225" s="556"/>
      <c r="CG225" s="556"/>
      <c r="CH225" s="556"/>
      <c r="CI225" s="556"/>
      <c r="CK225" s="557">
        <f t="shared" si="85"/>
        <v>0</v>
      </c>
      <c r="CL225" s="558"/>
      <c r="CM225" s="558"/>
      <c r="CN225" s="558"/>
      <c r="CO225" s="558"/>
      <c r="CP225" s="558"/>
      <c r="CQ225" s="558"/>
      <c r="CR225" s="559">
        <f t="shared" si="72"/>
        <v>0</v>
      </c>
      <c r="CS225" s="558"/>
      <c r="CT225" s="558"/>
      <c r="CU225" s="558"/>
      <c r="CV225" s="558"/>
      <c r="CW225" s="558"/>
      <c r="CX225" s="560">
        <f t="shared" si="73"/>
        <v>0</v>
      </c>
      <c r="CY225" s="556"/>
      <c r="CZ225" s="556"/>
      <c r="DA225" s="556"/>
      <c r="DB225" s="556"/>
      <c r="DC225" s="556"/>
      <c r="DD225" s="560">
        <f t="shared" si="74"/>
        <v>0</v>
      </c>
      <c r="DE225" s="556"/>
      <c r="DF225" s="556"/>
      <c r="DG225" s="556"/>
      <c r="DH225" s="556"/>
      <c r="DI225" s="556"/>
      <c r="DJ225" s="555">
        <f t="shared" si="82"/>
        <v>0</v>
      </c>
      <c r="DK225" s="556"/>
      <c r="DL225" s="556"/>
      <c r="DM225" s="556"/>
      <c r="DN225" s="556"/>
      <c r="DO225" s="556"/>
      <c r="DP225" s="556"/>
      <c r="DT225" s="141" t="str">
        <f t="shared" si="75"/>
        <v>-</v>
      </c>
      <c r="DU225" s="558">
        <f>IF(ROWS($DU$25:DU225)&gt;$EH$9,0,ROWS($DU$25:DU225))</f>
        <v>0</v>
      </c>
      <c r="DV225" s="558"/>
      <c r="DW225" s="558"/>
      <c r="DX225" s="558"/>
      <c r="DY225" s="558"/>
      <c r="DZ225" s="557">
        <f t="shared" si="86"/>
        <v>0</v>
      </c>
      <c r="EA225" s="558"/>
      <c r="EB225" s="558"/>
      <c r="EC225" s="558"/>
      <c r="ED225" s="558"/>
      <c r="EE225" s="558"/>
      <c r="EF225" s="558"/>
      <c r="EG225" s="559">
        <f t="shared" si="76"/>
        <v>0</v>
      </c>
      <c r="EH225" s="558"/>
      <c r="EI225" s="558"/>
      <c r="EJ225" s="558"/>
      <c r="EK225" s="558"/>
      <c r="EL225" s="558"/>
      <c r="EM225" s="560">
        <f t="shared" si="77"/>
        <v>0</v>
      </c>
      <c r="EN225" s="556"/>
      <c r="EO225" s="556"/>
      <c r="EP225" s="556"/>
      <c r="EQ225" s="556"/>
      <c r="ER225" s="556"/>
      <c r="ES225" s="560">
        <f t="shared" si="78"/>
        <v>0</v>
      </c>
      <c r="ET225" s="556"/>
      <c r="EU225" s="556"/>
      <c r="EV225" s="556"/>
      <c r="EW225" s="556"/>
      <c r="EX225" s="556"/>
      <c r="EY225" s="555">
        <f t="shared" si="67"/>
        <v>0</v>
      </c>
      <c r="EZ225" s="556"/>
      <c r="FA225" s="556"/>
      <c r="FB225" s="556"/>
      <c r="FC225" s="556"/>
      <c r="FD225" s="556"/>
      <c r="FE225" s="556"/>
      <c r="FG225" s="557">
        <f t="shared" si="87"/>
        <v>0</v>
      </c>
      <c r="FH225" s="558"/>
      <c r="FI225" s="558"/>
      <c r="FJ225" s="558"/>
      <c r="FK225" s="558"/>
      <c r="FL225" s="558"/>
      <c r="FM225" s="558"/>
      <c r="FN225" s="559">
        <f t="shared" si="79"/>
        <v>0</v>
      </c>
      <c r="FO225" s="558"/>
      <c r="FP225" s="558"/>
      <c r="FQ225" s="558"/>
      <c r="FR225" s="558"/>
      <c r="FS225" s="558"/>
      <c r="FT225" s="560">
        <f t="shared" si="80"/>
        <v>0</v>
      </c>
      <c r="FU225" s="556"/>
      <c r="FV225" s="556"/>
      <c r="FW225" s="556"/>
      <c r="FX225" s="556"/>
      <c r="FY225" s="556"/>
      <c r="FZ225" s="560">
        <f t="shared" si="81"/>
        <v>0</v>
      </c>
      <c r="GA225" s="556"/>
      <c r="GB225" s="556"/>
      <c r="GC225" s="556"/>
      <c r="GD225" s="556"/>
      <c r="GE225" s="556"/>
      <c r="GF225" s="555">
        <f t="shared" si="83"/>
        <v>0</v>
      </c>
      <c r="GG225" s="556"/>
      <c r="GH225" s="556"/>
      <c r="GI225" s="556"/>
      <c r="GJ225" s="556"/>
      <c r="GK225" s="556"/>
      <c r="GL225" s="556"/>
      <c r="GV225" s="1"/>
      <c r="GW225" s="1"/>
      <c r="GX225" s="1"/>
      <c r="GY225" s="1"/>
      <c r="GZ225" s="1"/>
      <c r="HA225" s="1"/>
      <c r="HB225" s="1"/>
      <c r="HC225" s="1"/>
      <c r="HD225" s="1"/>
      <c r="HE225" s="1"/>
      <c r="HF225" s="1"/>
      <c r="HG225" s="1"/>
      <c r="HH225" s="1"/>
      <c r="HI225" s="1"/>
    </row>
    <row r="226" spans="50:217" ht="12.75">
      <c r="AX226" s="141" t="str">
        <f t="shared" si="68"/>
        <v>-</v>
      </c>
      <c r="AY226" s="558">
        <f>IF(ROWS($AY$25:AY226)&gt;$BL$9,0,ROWS($AY$25:AY226))</f>
        <v>0</v>
      </c>
      <c r="AZ226" s="558"/>
      <c r="BA226" s="558"/>
      <c r="BB226" s="558"/>
      <c r="BC226" s="558"/>
      <c r="BD226" s="557">
        <f t="shared" si="84"/>
        <v>0</v>
      </c>
      <c r="BE226" s="558"/>
      <c r="BF226" s="558"/>
      <c r="BG226" s="558"/>
      <c r="BH226" s="558"/>
      <c r="BI226" s="558"/>
      <c r="BJ226" s="558"/>
      <c r="BK226" s="559">
        <f t="shared" si="69"/>
        <v>0</v>
      </c>
      <c r="BL226" s="558"/>
      <c r="BM226" s="558"/>
      <c r="BN226" s="558"/>
      <c r="BO226" s="558"/>
      <c r="BP226" s="558"/>
      <c r="BQ226" s="560">
        <f t="shared" si="70"/>
        <v>0</v>
      </c>
      <c r="BR226" s="556"/>
      <c r="BS226" s="556"/>
      <c r="BT226" s="556"/>
      <c r="BU226" s="556"/>
      <c r="BV226" s="556"/>
      <c r="BW226" s="560">
        <f t="shared" si="71"/>
        <v>0</v>
      </c>
      <c r="BX226" s="556"/>
      <c r="BY226" s="556"/>
      <c r="BZ226" s="556"/>
      <c r="CA226" s="556"/>
      <c r="CB226" s="556"/>
      <c r="CC226" s="555">
        <f t="shared" si="66"/>
        <v>0</v>
      </c>
      <c r="CD226" s="556"/>
      <c r="CE226" s="556"/>
      <c r="CF226" s="556"/>
      <c r="CG226" s="556"/>
      <c r="CH226" s="556"/>
      <c r="CI226" s="556"/>
      <c r="CK226" s="557">
        <f t="shared" si="85"/>
        <v>0</v>
      </c>
      <c r="CL226" s="558"/>
      <c r="CM226" s="558"/>
      <c r="CN226" s="558"/>
      <c r="CO226" s="558"/>
      <c r="CP226" s="558"/>
      <c r="CQ226" s="558"/>
      <c r="CR226" s="559">
        <f t="shared" si="72"/>
        <v>0</v>
      </c>
      <c r="CS226" s="558"/>
      <c r="CT226" s="558"/>
      <c r="CU226" s="558"/>
      <c r="CV226" s="558"/>
      <c r="CW226" s="558"/>
      <c r="CX226" s="560">
        <f t="shared" si="73"/>
        <v>0</v>
      </c>
      <c r="CY226" s="556"/>
      <c r="CZ226" s="556"/>
      <c r="DA226" s="556"/>
      <c r="DB226" s="556"/>
      <c r="DC226" s="556"/>
      <c r="DD226" s="560">
        <f t="shared" si="74"/>
        <v>0</v>
      </c>
      <c r="DE226" s="556"/>
      <c r="DF226" s="556"/>
      <c r="DG226" s="556"/>
      <c r="DH226" s="556"/>
      <c r="DI226" s="556"/>
      <c r="DJ226" s="555">
        <f t="shared" si="82"/>
        <v>0</v>
      </c>
      <c r="DK226" s="556"/>
      <c r="DL226" s="556"/>
      <c r="DM226" s="556"/>
      <c r="DN226" s="556"/>
      <c r="DO226" s="556"/>
      <c r="DP226" s="556"/>
      <c r="DT226" s="141" t="str">
        <f t="shared" si="75"/>
        <v>-</v>
      </c>
      <c r="DU226" s="558">
        <f>IF(ROWS($DU$25:DU226)&gt;$EH$9,0,ROWS($DU$25:DU226))</f>
        <v>0</v>
      </c>
      <c r="DV226" s="558"/>
      <c r="DW226" s="558"/>
      <c r="DX226" s="558"/>
      <c r="DY226" s="558"/>
      <c r="DZ226" s="557">
        <f t="shared" si="86"/>
        <v>0</v>
      </c>
      <c r="EA226" s="558"/>
      <c r="EB226" s="558"/>
      <c r="EC226" s="558"/>
      <c r="ED226" s="558"/>
      <c r="EE226" s="558"/>
      <c r="EF226" s="558"/>
      <c r="EG226" s="559">
        <f t="shared" si="76"/>
        <v>0</v>
      </c>
      <c r="EH226" s="558"/>
      <c r="EI226" s="558"/>
      <c r="EJ226" s="558"/>
      <c r="EK226" s="558"/>
      <c r="EL226" s="558"/>
      <c r="EM226" s="560">
        <f t="shared" si="77"/>
        <v>0</v>
      </c>
      <c r="EN226" s="556"/>
      <c r="EO226" s="556"/>
      <c r="EP226" s="556"/>
      <c r="EQ226" s="556"/>
      <c r="ER226" s="556"/>
      <c r="ES226" s="560">
        <f t="shared" si="78"/>
        <v>0</v>
      </c>
      <c r="ET226" s="556"/>
      <c r="EU226" s="556"/>
      <c r="EV226" s="556"/>
      <c r="EW226" s="556"/>
      <c r="EX226" s="556"/>
      <c r="EY226" s="555">
        <f t="shared" si="67"/>
        <v>0</v>
      </c>
      <c r="EZ226" s="556"/>
      <c r="FA226" s="556"/>
      <c r="FB226" s="556"/>
      <c r="FC226" s="556"/>
      <c r="FD226" s="556"/>
      <c r="FE226" s="556"/>
      <c r="FG226" s="557">
        <f t="shared" si="87"/>
        <v>0</v>
      </c>
      <c r="FH226" s="558"/>
      <c r="FI226" s="558"/>
      <c r="FJ226" s="558"/>
      <c r="FK226" s="558"/>
      <c r="FL226" s="558"/>
      <c r="FM226" s="558"/>
      <c r="FN226" s="559">
        <f t="shared" si="79"/>
        <v>0</v>
      </c>
      <c r="FO226" s="558"/>
      <c r="FP226" s="558"/>
      <c r="FQ226" s="558"/>
      <c r="FR226" s="558"/>
      <c r="FS226" s="558"/>
      <c r="FT226" s="560">
        <f t="shared" si="80"/>
        <v>0</v>
      </c>
      <c r="FU226" s="556"/>
      <c r="FV226" s="556"/>
      <c r="FW226" s="556"/>
      <c r="FX226" s="556"/>
      <c r="FY226" s="556"/>
      <c r="FZ226" s="560">
        <f t="shared" si="81"/>
        <v>0</v>
      </c>
      <c r="GA226" s="556"/>
      <c r="GB226" s="556"/>
      <c r="GC226" s="556"/>
      <c r="GD226" s="556"/>
      <c r="GE226" s="556"/>
      <c r="GF226" s="555">
        <f t="shared" si="83"/>
        <v>0</v>
      </c>
      <c r="GG226" s="556"/>
      <c r="GH226" s="556"/>
      <c r="GI226" s="556"/>
      <c r="GJ226" s="556"/>
      <c r="GK226" s="556"/>
      <c r="GL226" s="556"/>
      <c r="GV226" s="1"/>
      <c r="GW226" s="1"/>
      <c r="GX226" s="1"/>
      <c r="GY226" s="1"/>
      <c r="GZ226" s="1"/>
      <c r="HA226" s="1"/>
      <c r="HB226" s="1"/>
      <c r="HC226" s="1"/>
      <c r="HD226" s="1"/>
      <c r="HE226" s="1"/>
      <c r="HF226" s="1"/>
      <c r="HG226" s="1"/>
      <c r="HH226" s="1"/>
      <c r="HI226" s="1"/>
    </row>
    <row r="227" spans="50:217" ht="12.75">
      <c r="AX227" s="141" t="str">
        <f t="shared" si="68"/>
        <v>-</v>
      </c>
      <c r="AY227" s="558">
        <f>IF(ROWS($AY$25:AY227)&gt;$BL$9,0,ROWS($AY$25:AY227))</f>
        <v>0</v>
      </c>
      <c r="AZ227" s="558"/>
      <c r="BA227" s="558"/>
      <c r="BB227" s="558"/>
      <c r="BC227" s="558"/>
      <c r="BD227" s="557">
        <f t="shared" si="84"/>
        <v>0</v>
      </c>
      <c r="BE227" s="558"/>
      <c r="BF227" s="558"/>
      <c r="BG227" s="558"/>
      <c r="BH227" s="558"/>
      <c r="BI227" s="558"/>
      <c r="BJ227" s="558"/>
      <c r="BK227" s="559">
        <f t="shared" si="69"/>
        <v>0</v>
      </c>
      <c r="BL227" s="558"/>
      <c r="BM227" s="558"/>
      <c r="BN227" s="558"/>
      <c r="BO227" s="558"/>
      <c r="BP227" s="558"/>
      <c r="BQ227" s="560">
        <f t="shared" si="70"/>
        <v>0</v>
      </c>
      <c r="BR227" s="556"/>
      <c r="BS227" s="556"/>
      <c r="BT227" s="556"/>
      <c r="BU227" s="556"/>
      <c r="BV227" s="556"/>
      <c r="BW227" s="560">
        <f t="shared" si="71"/>
        <v>0</v>
      </c>
      <c r="BX227" s="556"/>
      <c r="BY227" s="556"/>
      <c r="BZ227" s="556"/>
      <c r="CA227" s="556"/>
      <c r="CB227" s="556"/>
      <c r="CC227" s="555">
        <f t="shared" si="66"/>
        <v>0</v>
      </c>
      <c r="CD227" s="556"/>
      <c r="CE227" s="556"/>
      <c r="CF227" s="556"/>
      <c r="CG227" s="556"/>
      <c r="CH227" s="556"/>
      <c r="CI227" s="556"/>
      <c r="CK227" s="557">
        <f t="shared" si="85"/>
        <v>0</v>
      </c>
      <c r="CL227" s="558"/>
      <c r="CM227" s="558"/>
      <c r="CN227" s="558"/>
      <c r="CO227" s="558"/>
      <c r="CP227" s="558"/>
      <c r="CQ227" s="558"/>
      <c r="CR227" s="559">
        <f t="shared" si="72"/>
        <v>0</v>
      </c>
      <c r="CS227" s="558"/>
      <c r="CT227" s="558"/>
      <c r="CU227" s="558"/>
      <c r="CV227" s="558"/>
      <c r="CW227" s="558"/>
      <c r="CX227" s="560">
        <f t="shared" si="73"/>
        <v>0</v>
      </c>
      <c r="CY227" s="556"/>
      <c r="CZ227" s="556"/>
      <c r="DA227" s="556"/>
      <c r="DB227" s="556"/>
      <c r="DC227" s="556"/>
      <c r="DD227" s="560">
        <f t="shared" si="74"/>
        <v>0</v>
      </c>
      <c r="DE227" s="556"/>
      <c r="DF227" s="556"/>
      <c r="DG227" s="556"/>
      <c r="DH227" s="556"/>
      <c r="DI227" s="556"/>
      <c r="DJ227" s="555">
        <f t="shared" si="82"/>
        <v>0</v>
      </c>
      <c r="DK227" s="556"/>
      <c r="DL227" s="556"/>
      <c r="DM227" s="556"/>
      <c r="DN227" s="556"/>
      <c r="DO227" s="556"/>
      <c r="DP227" s="556"/>
      <c r="DT227" s="141" t="str">
        <f t="shared" si="75"/>
        <v>-</v>
      </c>
      <c r="DU227" s="558">
        <f>IF(ROWS($DU$25:DU227)&gt;$EH$9,0,ROWS($DU$25:DU227))</f>
        <v>0</v>
      </c>
      <c r="DV227" s="558"/>
      <c r="DW227" s="558"/>
      <c r="DX227" s="558"/>
      <c r="DY227" s="558"/>
      <c r="DZ227" s="557">
        <f t="shared" si="86"/>
        <v>0</v>
      </c>
      <c r="EA227" s="558"/>
      <c r="EB227" s="558"/>
      <c r="EC227" s="558"/>
      <c r="ED227" s="558"/>
      <c r="EE227" s="558"/>
      <c r="EF227" s="558"/>
      <c r="EG227" s="559">
        <f t="shared" si="76"/>
        <v>0</v>
      </c>
      <c r="EH227" s="558"/>
      <c r="EI227" s="558"/>
      <c r="EJ227" s="558"/>
      <c r="EK227" s="558"/>
      <c r="EL227" s="558"/>
      <c r="EM227" s="560">
        <f t="shared" si="77"/>
        <v>0</v>
      </c>
      <c r="EN227" s="556"/>
      <c r="EO227" s="556"/>
      <c r="EP227" s="556"/>
      <c r="EQ227" s="556"/>
      <c r="ER227" s="556"/>
      <c r="ES227" s="560">
        <f t="shared" si="78"/>
        <v>0</v>
      </c>
      <c r="ET227" s="556"/>
      <c r="EU227" s="556"/>
      <c r="EV227" s="556"/>
      <c r="EW227" s="556"/>
      <c r="EX227" s="556"/>
      <c r="EY227" s="555">
        <f t="shared" si="67"/>
        <v>0</v>
      </c>
      <c r="EZ227" s="556"/>
      <c r="FA227" s="556"/>
      <c r="FB227" s="556"/>
      <c r="FC227" s="556"/>
      <c r="FD227" s="556"/>
      <c r="FE227" s="556"/>
      <c r="FG227" s="557">
        <f t="shared" si="87"/>
        <v>0</v>
      </c>
      <c r="FH227" s="558"/>
      <c r="FI227" s="558"/>
      <c r="FJ227" s="558"/>
      <c r="FK227" s="558"/>
      <c r="FL227" s="558"/>
      <c r="FM227" s="558"/>
      <c r="FN227" s="559">
        <f t="shared" si="79"/>
        <v>0</v>
      </c>
      <c r="FO227" s="558"/>
      <c r="FP227" s="558"/>
      <c r="FQ227" s="558"/>
      <c r="FR227" s="558"/>
      <c r="FS227" s="558"/>
      <c r="FT227" s="560">
        <f t="shared" si="80"/>
        <v>0</v>
      </c>
      <c r="FU227" s="556"/>
      <c r="FV227" s="556"/>
      <c r="FW227" s="556"/>
      <c r="FX227" s="556"/>
      <c r="FY227" s="556"/>
      <c r="FZ227" s="560">
        <f t="shared" si="81"/>
        <v>0</v>
      </c>
      <c r="GA227" s="556"/>
      <c r="GB227" s="556"/>
      <c r="GC227" s="556"/>
      <c r="GD227" s="556"/>
      <c r="GE227" s="556"/>
      <c r="GF227" s="555">
        <f t="shared" si="83"/>
        <v>0</v>
      </c>
      <c r="GG227" s="556"/>
      <c r="GH227" s="556"/>
      <c r="GI227" s="556"/>
      <c r="GJ227" s="556"/>
      <c r="GK227" s="556"/>
      <c r="GL227" s="556"/>
      <c r="GV227" s="1"/>
      <c r="GW227" s="1"/>
      <c r="GX227" s="1"/>
      <c r="GY227" s="1"/>
      <c r="GZ227" s="1"/>
      <c r="HA227" s="1"/>
      <c r="HB227" s="1"/>
      <c r="HC227" s="1"/>
      <c r="HD227" s="1"/>
      <c r="HE227" s="1"/>
      <c r="HF227" s="1"/>
      <c r="HG227" s="1"/>
      <c r="HH227" s="1"/>
      <c r="HI227" s="1"/>
    </row>
    <row r="228" spans="50:217" ht="12.75">
      <c r="AX228" s="141" t="str">
        <f t="shared" si="68"/>
        <v>-</v>
      </c>
      <c r="AY228" s="558">
        <f>IF(ROWS($AY$25:AY228)&gt;$BL$9,0,ROWS($AY$25:AY228))</f>
        <v>0</v>
      </c>
      <c r="AZ228" s="558"/>
      <c r="BA228" s="558"/>
      <c r="BB228" s="558"/>
      <c r="BC228" s="558"/>
      <c r="BD228" s="557">
        <f t="shared" si="84"/>
        <v>0</v>
      </c>
      <c r="BE228" s="558"/>
      <c r="BF228" s="558"/>
      <c r="BG228" s="558"/>
      <c r="BH228" s="558"/>
      <c r="BI228" s="558"/>
      <c r="BJ228" s="558"/>
      <c r="BK228" s="559">
        <f t="shared" si="69"/>
        <v>0</v>
      </c>
      <c r="BL228" s="558"/>
      <c r="BM228" s="558"/>
      <c r="BN228" s="558"/>
      <c r="BO228" s="558"/>
      <c r="BP228" s="558"/>
      <c r="BQ228" s="560">
        <f t="shared" si="70"/>
        <v>0</v>
      </c>
      <c r="BR228" s="556"/>
      <c r="BS228" s="556"/>
      <c r="BT228" s="556"/>
      <c r="BU228" s="556"/>
      <c r="BV228" s="556"/>
      <c r="BW228" s="560">
        <f t="shared" si="71"/>
        <v>0</v>
      </c>
      <c r="BX228" s="556"/>
      <c r="BY228" s="556"/>
      <c r="BZ228" s="556"/>
      <c r="CA228" s="556"/>
      <c r="CB228" s="556"/>
      <c r="CC228" s="555">
        <f t="shared" si="66"/>
        <v>0</v>
      </c>
      <c r="CD228" s="556"/>
      <c r="CE228" s="556"/>
      <c r="CF228" s="556"/>
      <c r="CG228" s="556"/>
      <c r="CH228" s="556"/>
      <c r="CI228" s="556"/>
      <c r="CK228" s="557">
        <f t="shared" si="85"/>
        <v>0</v>
      </c>
      <c r="CL228" s="558"/>
      <c r="CM228" s="558"/>
      <c r="CN228" s="558"/>
      <c r="CO228" s="558"/>
      <c r="CP228" s="558"/>
      <c r="CQ228" s="558"/>
      <c r="CR228" s="559">
        <f t="shared" si="72"/>
        <v>0</v>
      </c>
      <c r="CS228" s="558"/>
      <c r="CT228" s="558"/>
      <c r="CU228" s="558"/>
      <c r="CV228" s="558"/>
      <c r="CW228" s="558"/>
      <c r="CX228" s="560">
        <f t="shared" si="73"/>
        <v>0</v>
      </c>
      <c r="CY228" s="556"/>
      <c r="CZ228" s="556"/>
      <c r="DA228" s="556"/>
      <c r="DB228" s="556"/>
      <c r="DC228" s="556"/>
      <c r="DD228" s="560">
        <f t="shared" si="74"/>
        <v>0</v>
      </c>
      <c r="DE228" s="556"/>
      <c r="DF228" s="556"/>
      <c r="DG228" s="556"/>
      <c r="DH228" s="556"/>
      <c r="DI228" s="556"/>
      <c r="DJ228" s="555">
        <f t="shared" si="82"/>
        <v>0</v>
      </c>
      <c r="DK228" s="556"/>
      <c r="DL228" s="556"/>
      <c r="DM228" s="556"/>
      <c r="DN228" s="556"/>
      <c r="DO228" s="556"/>
      <c r="DP228" s="556"/>
      <c r="DT228" s="141" t="str">
        <f t="shared" si="75"/>
        <v>-</v>
      </c>
      <c r="DU228" s="558">
        <f>IF(ROWS($DU$25:DU228)&gt;$EH$9,0,ROWS($DU$25:DU228))</f>
        <v>0</v>
      </c>
      <c r="DV228" s="558"/>
      <c r="DW228" s="558"/>
      <c r="DX228" s="558"/>
      <c r="DY228" s="558"/>
      <c r="DZ228" s="557">
        <f t="shared" si="86"/>
        <v>0</v>
      </c>
      <c r="EA228" s="558"/>
      <c r="EB228" s="558"/>
      <c r="EC228" s="558"/>
      <c r="ED228" s="558"/>
      <c r="EE228" s="558"/>
      <c r="EF228" s="558"/>
      <c r="EG228" s="559">
        <f t="shared" si="76"/>
        <v>0</v>
      </c>
      <c r="EH228" s="558"/>
      <c r="EI228" s="558"/>
      <c r="EJ228" s="558"/>
      <c r="EK228" s="558"/>
      <c r="EL228" s="558"/>
      <c r="EM228" s="560">
        <f t="shared" si="77"/>
        <v>0</v>
      </c>
      <c r="EN228" s="556"/>
      <c r="EO228" s="556"/>
      <c r="EP228" s="556"/>
      <c r="EQ228" s="556"/>
      <c r="ER228" s="556"/>
      <c r="ES228" s="560">
        <f t="shared" si="78"/>
        <v>0</v>
      </c>
      <c r="ET228" s="556"/>
      <c r="EU228" s="556"/>
      <c r="EV228" s="556"/>
      <c r="EW228" s="556"/>
      <c r="EX228" s="556"/>
      <c r="EY228" s="555">
        <f t="shared" si="67"/>
        <v>0</v>
      </c>
      <c r="EZ228" s="556"/>
      <c r="FA228" s="556"/>
      <c r="FB228" s="556"/>
      <c r="FC228" s="556"/>
      <c r="FD228" s="556"/>
      <c r="FE228" s="556"/>
      <c r="FG228" s="557">
        <f t="shared" si="87"/>
        <v>0</v>
      </c>
      <c r="FH228" s="558"/>
      <c r="FI228" s="558"/>
      <c r="FJ228" s="558"/>
      <c r="FK228" s="558"/>
      <c r="FL228" s="558"/>
      <c r="FM228" s="558"/>
      <c r="FN228" s="559">
        <f t="shared" si="79"/>
        <v>0</v>
      </c>
      <c r="FO228" s="558"/>
      <c r="FP228" s="558"/>
      <c r="FQ228" s="558"/>
      <c r="FR228" s="558"/>
      <c r="FS228" s="558"/>
      <c r="FT228" s="560">
        <f t="shared" si="80"/>
        <v>0</v>
      </c>
      <c r="FU228" s="556"/>
      <c r="FV228" s="556"/>
      <c r="FW228" s="556"/>
      <c r="FX228" s="556"/>
      <c r="FY228" s="556"/>
      <c r="FZ228" s="560">
        <f t="shared" si="81"/>
        <v>0</v>
      </c>
      <c r="GA228" s="556"/>
      <c r="GB228" s="556"/>
      <c r="GC228" s="556"/>
      <c r="GD228" s="556"/>
      <c r="GE228" s="556"/>
      <c r="GF228" s="555">
        <f t="shared" si="83"/>
        <v>0</v>
      </c>
      <c r="GG228" s="556"/>
      <c r="GH228" s="556"/>
      <c r="GI228" s="556"/>
      <c r="GJ228" s="556"/>
      <c r="GK228" s="556"/>
      <c r="GL228" s="556"/>
      <c r="GV228" s="1"/>
      <c r="GW228" s="1"/>
      <c r="GX228" s="1"/>
      <c r="GY228" s="1"/>
      <c r="GZ228" s="1"/>
      <c r="HA228" s="1"/>
      <c r="HB228" s="1"/>
      <c r="HC228" s="1"/>
      <c r="HD228" s="1"/>
      <c r="HE228" s="1"/>
      <c r="HF228" s="1"/>
      <c r="HG228" s="1"/>
      <c r="HH228" s="1"/>
      <c r="HI228" s="1"/>
    </row>
    <row r="229" spans="50:217" ht="12.75">
      <c r="AX229" s="141" t="str">
        <f t="shared" si="68"/>
        <v>-</v>
      </c>
      <c r="AY229" s="558">
        <f>IF(ROWS($AY$25:AY229)&gt;$BL$9,0,ROWS($AY$25:AY229))</f>
        <v>0</v>
      </c>
      <c r="AZ229" s="558"/>
      <c r="BA229" s="558"/>
      <c r="BB229" s="558"/>
      <c r="BC229" s="558"/>
      <c r="BD229" s="557">
        <f t="shared" si="84"/>
        <v>0</v>
      </c>
      <c r="BE229" s="558"/>
      <c r="BF229" s="558"/>
      <c r="BG229" s="558"/>
      <c r="BH229" s="558"/>
      <c r="BI229" s="558"/>
      <c r="BJ229" s="558"/>
      <c r="BK229" s="559">
        <f t="shared" si="69"/>
        <v>0</v>
      </c>
      <c r="BL229" s="558"/>
      <c r="BM229" s="558"/>
      <c r="BN229" s="558"/>
      <c r="BO229" s="558"/>
      <c r="BP229" s="558"/>
      <c r="BQ229" s="560">
        <f t="shared" si="70"/>
        <v>0</v>
      </c>
      <c r="BR229" s="556"/>
      <c r="BS229" s="556"/>
      <c r="BT229" s="556"/>
      <c r="BU229" s="556"/>
      <c r="BV229" s="556"/>
      <c r="BW229" s="560">
        <f t="shared" si="71"/>
        <v>0</v>
      </c>
      <c r="BX229" s="556"/>
      <c r="BY229" s="556"/>
      <c r="BZ229" s="556"/>
      <c r="CA229" s="556"/>
      <c r="CB229" s="556"/>
      <c r="CC229" s="555">
        <f t="shared" si="66"/>
        <v>0</v>
      </c>
      <c r="CD229" s="556"/>
      <c r="CE229" s="556"/>
      <c r="CF229" s="556"/>
      <c r="CG229" s="556"/>
      <c r="CH229" s="556"/>
      <c r="CI229" s="556"/>
      <c r="CK229" s="557">
        <f t="shared" si="85"/>
        <v>0</v>
      </c>
      <c r="CL229" s="558"/>
      <c r="CM229" s="558"/>
      <c r="CN229" s="558"/>
      <c r="CO229" s="558"/>
      <c r="CP229" s="558"/>
      <c r="CQ229" s="558"/>
      <c r="CR229" s="559">
        <f t="shared" si="72"/>
        <v>0</v>
      </c>
      <c r="CS229" s="558"/>
      <c r="CT229" s="558"/>
      <c r="CU229" s="558"/>
      <c r="CV229" s="558"/>
      <c r="CW229" s="558"/>
      <c r="CX229" s="560">
        <f t="shared" si="73"/>
        <v>0</v>
      </c>
      <c r="CY229" s="556"/>
      <c r="CZ229" s="556"/>
      <c r="DA229" s="556"/>
      <c r="DB229" s="556"/>
      <c r="DC229" s="556"/>
      <c r="DD229" s="560">
        <f t="shared" si="74"/>
        <v>0</v>
      </c>
      <c r="DE229" s="556"/>
      <c r="DF229" s="556"/>
      <c r="DG229" s="556"/>
      <c r="DH229" s="556"/>
      <c r="DI229" s="556"/>
      <c r="DJ229" s="555">
        <f t="shared" si="82"/>
        <v>0</v>
      </c>
      <c r="DK229" s="556"/>
      <c r="DL229" s="556"/>
      <c r="DM229" s="556"/>
      <c r="DN229" s="556"/>
      <c r="DO229" s="556"/>
      <c r="DP229" s="556"/>
      <c r="DT229" s="141" t="str">
        <f t="shared" si="75"/>
        <v>-</v>
      </c>
      <c r="DU229" s="558">
        <f>IF(ROWS($DU$25:DU229)&gt;$EH$9,0,ROWS($DU$25:DU229))</f>
        <v>0</v>
      </c>
      <c r="DV229" s="558"/>
      <c r="DW229" s="558"/>
      <c r="DX229" s="558"/>
      <c r="DY229" s="558"/>
      <c r="DZ229" s="557">
        <f t="shared" si="86"/>
        <v>0</v>
      </c>
      <c r="EA229" s="558"/>
      <c r="EB229" s="558"/>
      <c r="EC229" s="558"/>
      <c r="ED229" s="558"/>
      <c r="EE229" s="558"/>
      <c r="EF229" s="558"/>
      <c r="EG229" s="559">
        <f t="shared" si="76"/>
        <v>0</v>
      </c>
      <c r="EH229" s="558"/>
      <c r="EI229" s="558"/>
      <c r="EJ229" s="558"/>
      <c r="EK229" s="558"/>
      <c r="EL229" s="558"/>
      <c r="EM229" s="560">
        <f t="shared" si="77"/>
        <v>0</v>
      </c>
      <c r="EN229" s="556"/>
      <c r="EO229" s="556"/>
      <c r="EP229" s="556"/>
      <c r="EQ229" s="556"/>
      <c r="ER229" s="556"/>
      <c r="ES229" s="560">
        <f t="shared" si="78"/>
        <v>0</v>
      </c>
      <c r="ET229" s="556"/>
      <c r="EU229" s="556"/>
      <c r="EV229" s="556"/>
      <c r="EW229" s="556"/>
      <c r="EX229" s="556"/>
      <c r="EY229" s="555">
        <f t="shared" si="67"/>
        <v>0</v>
      </c>
      <c r="EZ229" s="556"/>
      <c r="FA229" s="556"/>
      <c r="FB229" s="556"/>
      <c r="FC229" s="556"/>
      <c r="FD229" s="556"/>
      <c r="FE229" s="556"/>
      <c r="FG229" s="557">
        <f t="shared" si="87"/>
        <v>0</v>
      </c>
      <c r="FH229" s="558"/>
      <c r="FI229" s="558"/>
      <c r="FJ229" s="558"/>
      <c r="FK229" s="558"/>
      <c r="FL229" s="558"/>
      <c r="FM229" s="558"/>
      <c r="FN229" s="559">
        <f t="shared" si="79"/>
        <v>0</v>
      </c>
      <c r="FO229" s="558"/>
      <c r="FP229" s="558"/>
      <c r="FQ229" s="558"/>
      <c r="FR229" s="558"/>
      <c r="FS229" s="558"/>
      <c r="FT229" s="560">
        <f t="shared" si="80"/>
        <v>0</v>
      </c>
      <c r="FU229" s="556"/>
      <c r="FV229" s="556"/>
      <c r="FW229" s="556"/>
      <c r="FX229" s="556"/>
      <c r="FY229" s="556"/>
      <c r="FZ229" s="560">
        <f t="shared" si="81"/>
        <v>0</v>
      </c>
      <c r="GA229" s="556"/>
      <c r="GB229" s="556"/>
      <c r="GC229" s="556"/>
      <c r="GD229" s="556"/>
      <c r="GE229" s="556"/>
      <c r="GF229" s="555">
        <f t="shared" si="83"/>
        <v>0</v>
      </c>
      <c r="GG229" s="556"/>
      <c r="GH229" s="556"/>
      <c r="GI229" s="556"/>
      <c r="GJ229" s="556"/>
      <c r="GK229" s="556"/>
      <c r="GL229" s="556"/>
      <c r="GV229" s="1"/>
      <c r="GW229" s="1"/>
      <c r="GX229" s="1"/>
      <c r="GY229" s="1"/>
      <c r="GZ229" s="1"/>
      <c r="HA229" s="1"/>
      <c r="HB229" s="1"/>
      <c r="HC229" s="1"/>
      <c r="HD229" s="1"/>
      <c r="HE229" s="1"/>
      <c r="HF229" s="1"/>
      <c r="HG229" s="1"/>
      <c r="HH229" s="1"/>
      <c r="HI229" s="1"/>
    </row>
    <row r="230" spans="50:217" ht="12.75">
      <c r="AX230" s="141" t="str">
        <f t="shared" si="68"/>
        <v>-</v>
      </c>
      <c r="AY230" s="558">
        <f>IF(ROWS($AY$25:AY230)&gt;$BL$9,0,ROWS($AY$25:AY230))</f>
        <v>0</v>
      </c>
      <c r="AZ230" s="558"/>
      <c r="BA230" s="558"/>
      <c r="BB230" s="558"/>
      <c r="BC230" s="558"/>
      <c r="BD230" s="557">
        <f t="shared" si="84"/>
        <v>0</v>
      </c>
      <c r="BE230" s="558"/>
      <c r="BF230" s="558"/>
      <c r="BG230" s="558"/>
      <c r="BH230" s="558"/>
      <c r="BI230" s="558"/>
      <c r="BJ230" s="558"/>
      <c r="BK230" s="559">
        <f t="shared" si="69"/>
        <v>0</v>
      </c>
      <c r="BL230" s="558"/>
      <c r="BM230" s="558"/>
      <c r="BN230" s="558"/>
      <c r="BO230" s="558"/>
      <c r="BP230" s="558"/>
      <c r="BQ230" s="560">
        <f t="shared" si="70"/>
        <v>0</v>
      </c>
      <c r="BR230" s="556"/>
      <c r="BS230" s="556"/>
      <c r="BT230" s="556"/>
      <c r="BU230" s="556"/>
      <c r="BV230" s="556"/>
      <c r="BW230" s="560">
        <f t="shared" si="71"/>
        <v>0</v>
      </c>
      <c r="BX230" s="556"/>
      <c r="BY230" s="556"/>
      <c r="BZ230" s="556"/>
      <c r="CA230" s="556"/>
      <c r="CB230" s="556"/>
      <c r="CC230" s="555">
        <f t="shared" si="66"/>
        <v>0</v>
      </c>
      <c r="CD230" s="556"/>
      <c r="CE230" s="556"/>
      <c r="CF230" s="556"/>
      <c r="CG230" s="556"/>
      <c r="CH230" s="556"/>
      <c r="CI230" s="556"/>
      <c r="CK230" s="557">
        <f t="shared" si="85"/>
        <v>0</v>
      </c>
      <c r="CL230" s="558"/>
      <c r="CM230" s="558"/>
      <c r="CN230" s="558"/>
      <c r="CO230" s="558"/>
      <c r="CP230" s="558"/>
      <c r="CQ230" s="558"/>
      <c r="CR230" s="559">
        <f t="shared" si="72"/>
        <v>0</v>
      </c>
      <c r="CS230" s="558"/>
      <c r="CT230" s="558"/>
      <c r="CU230" s="558"/>
      <c r="CV230" s="558"/>
      <c r="CW230" s="558"/>
      <c r="CX230" s="560">
        <f t="shared" si="73"/>
        <v>0</v>
      </c>
      <c r="CY230" s="556"/>
      <c r="CZ230" s="556"/>
      <c r="DA230" s="556"/>
      <c r="DB230" s="556"/>
      <c r="DC230" s="556"/>
      <c r="DD230" s="560">
        <f t="shared" si="74"/>
        <v>0</v>
      </c>
      <c r="DE230" s="556"/>
      <c r="DF230" s="556"/>
      <c r="DG230" s="556"/>
      <c r="DH230" s="556"/>
      <c r="DI230" s="556"/>
      <c r="DJ230" s="555">
        <f t="shared" si="82"/>
        <v>0</v>
      </c>
      <c r="DK230" s="556"/>
      <c r="DL230" s="556"/>
      <c r="DM230" s="556"/>
      <c r="DN230" s="556"/>
      <c r="DO230" s="556"/>
      <c r="DP230" s="556"/>
      <c r="DT230" s="141" t="str">
        <f t="shared" si="75"/>
        <v>-</v>
      </c>
      <c r="DU230" s="558">
        <f>IF(ROWS($DU$25:DU230)&gt;$EH$9,0,ROWS($DU$25:DU230))</f>
        <v>0</v>
      </c>
      <c r="DV230" s="558"/>
      <c r="DW230" s="558"/>
      <c r="DX230" s="558"/>
      <c r="DY230" s="558"/>
      <c r="DZ230" s="557">
        <f t="shared" si="86"/>
        <v>0</v>
      </c>
      <c r="EA230" s="558"/>
      <c r="EB230" s="558"/>
      <c r="EC230" s="558"/>
      <c r="ED230" s="558"/>
      <c r="EE230" s="558"/>
      <c r="EF230" s="558"/>
      <c r="EG230" s="559">
        <f t="shared" si="76"/>
        <v>0</v>
      </c>
      <c r="EH230" s="558"/>
      <c r="EI230" s="558"/>
      <c r="EJ230" s="558"/>
      <c r="EK230" s="558"/>
      <c r="EL230" s="558"/>
      <c r="EM230" s="560">
        <f t="shared" si="77"/>
        <v>0</v>
      </c>
      <c r="EN230" s="556"/>
      <c r="EO230" s="556"/>
      <c r="EP230" s="556"/>
      <c r="EQ230" s="556"/>
      <c r="ER230" s="556"/>
      <c r="ES230" s="560">
        <f t="shared" si="78"/>
        <v>0</v>
      </c>
      <c r="ET230" s="556"/>
      <c r="EU230" s="556"/>
      <c r="EV230" s="556"/>
      <c r="EW230" s="556"/>
      <c r="EX230" s="556"/>
      <c r="EY230" s="555">
        <f t="shared" si="67"/>
        <v>0</v>
      </c>
      <c r="EZ230" s="556"/>
      <c r="FA230" s="556"/>
      <c r="FB230" s="556"/>
      <c r="FC230" s="556"/>
      <c r="FD230" s="556"/>
      <c r="FE230" s="556"/>
      <c r="FG230" s="557">
        <f t="shared" si="87"/>
        <v>0</v>
      </c>
      <c r="FH230" s="558"/>
      <c r="FI230" s="558"/>
      <c r="FJ230" s="558"/>
      <c r="FK230" s="558"/>
      <c r="FL230" s="558"/>
      <c r="FM230" s="558"/>
      <c r="FN230" s="559">
        <f t="shared" si="79"/>
        <v>0</v>
      </c>
      <c r="FO230" s="558"/>
      <c r="FP230" s="558"/>
      <c r="FQ230" s="558"/>
      <c r="FR230" s="558"/>
      <c r="FS230" s="558"/>
      <c r="FT230" s="560">
        <f t="shared" si="80"/>
        <v>0</v>
      </c>
      <c r="FU230" s="556"/>
      <c r="FV230" s="556"/>
      <c r="FW230" s="556"/>
      <c r="FX230" s="556"/>
      <c r="FY230" s="556"/>
      <c r="FZ230" s="560">
        <f t="shared" si="81"/>
        <v>0</v>
      </c>
      <c r="GA230" s="556"/>
      <c r="GB230" s="556"/>
      <c r="GC230" s="556"/>
      <c r="GD230" s="556"/>
      <c r="GE230" s="556"/>
      <c r="GF230" s="555">
        <f t="shared" si="83"/>
        <v>0</v>
      </c>
      <c r="GG230" s="556"/>
      <c r="GH230" s="556"/>
      <c r="GI230" s="556"/>
      <c r="GJ230" s="556"/>
      <c r="GK230" s="556"/>
      <c r="GL230" s="556"/>
      <c r="GV230" s="1"/>
      <c r="GW230" s="1"/>
      <c r="GX230" s="1"/>
      <c r="GY230" s="1"/>
      <c r="GZ230" s="1"/>
      <c r="HA230" s="1"/>
      <c r="HB230" s="1"/>
      <c r="HC230" s="1"/>
      <c r="HD230" s="1"/>
      <c r="HE230" s="1"/>
      <c r="HF230" s="1"/>
      <c r="HG230" s="1"/>
      <c r="HH230" s="1"/>
      <c r="HI230" s="1"/>
    </row>
    <row r="231" spans="50:217" ht="12.75">
      <c r="AX231" s="141" t="str">
        <f t="shared" si="68"/>
        <v>-</v>
      </c>
      <c r="AY231" s="558">
        <f>IF(ROWS($AY$25:AY231)&gt;$BL$9,0,ROWS($AY$25:AY231))</f>
        <v>0</v>
      </c>
      <c r="AZ231" s="558"/>
      <c r="BA231" s="558"/>
      <c r="BB231" s="558"/>
      <c r="BC231" s="558"/>
      <c r="BD231" s="557">
        <f t="shared" si="84"/>
        <v>0</v>
      </c>
      <c r="BE231" s="558"/>
      <c r="BF231" s="558"/>
      <c r="BG231" s="558"/>
      <c r="BH231" s="558"/>
      <c r="BI231" s="558"/>
      <c r="BJ231" s="558"/>
      <c r="BK231" s="559">
        <f t="shared" si="69"/>
        <v>0</v>
      </c>
      <c r="BL231" s="558"/>
      <c r="BM231" s="558"/>
      <c r="BN231" s="558"/>
      <c r="BO231" s="558"/>
      <c r="BP231" s="558"/>
      <c r="BQ231" s="560">
        <f t="shared" si="70"/>
        <v>0</v>
      </c>
      <c r="BR231" s="556"/>
      <c r="BS231" s="556"/>
      <c r="BT231" s="556"/>
      <c r="BU231" s="556"/>
      <c r="BV231" s="556"/>
      <c r="BW231" s="560">
        <f t="shared" si="71"/>
        <v>0</v>
      </c>
      <c r="BX231" s="556"/>
      <c r="BY231" s="556"/>
      <c r="BZ231" s="556"/>
      <c r="CA231" s="556"/>
      <c r="CB231" s="556"/>
      <c r="CC231" s="555">
        <f t="shared" si="66"/>
        <v>0</v>
      </c>
      <c r="CD231" s="556"/>
      <c r="CE231" s="556"/>
      <c r="CF231" s="556"/>
      <c r="CG231" s="556"/>
      <c r="CH231" s="556"/>
      <c r="CI231" s="556"/>
      <c r="CK231" s="557">
        <f t="shared" si="85"/>
        <v>0</v>
      </c>
      <c r="CL231" s="558"/>
      <c r="CM231" s="558"/>
      <c r="CN231" s="558"/>
      <c r="CO231" s="558"/>
      <c r="CP231" s="558"/>
      <c r="CQ231" s="558"/>
      <c r="CR231" s="559">
        <f t="shared" si="72"/>
        <v>0</v>
      </c>
      <c r="CS231" s="558"/>
      <c r="CT231" s="558"/>
      <c r="CU231" s="558"/>
      <c r="CV231" s="558"/>
      <c r="CW231" s="558"/>
      <c r="CX231" s="560">
        <f t="shared" si="73"/>
        <v>0</v>
      </c>
      <c r="CY231" s="556"/>
      <c r="CZ231" s="556"/>
      <c r="DA231" s="556"/>
      <c r="DB231" s="556"/>
      <c r="DC231" s="556"/>
      <c r="DD231" s="560">
        <f t="shared" si="74"/>
        <v>0</v>
      </c>
      <c r="DE231" s="556"/>
      <c r="DF231" s="556"/>
      <c r="DG231" s="556"/>
      <c r="DH231" s="556"/>
      <c r="DI231" s="556"/>
      <c r="DJ231" s="555">
        <f t="shared" si="82"/>
        <v>0</v>
      </c>
      <c r="DK231" s="556"/>
      <c r="DL231" s="556"/>
      <c r="DM231" s="556"/>
      <c r="DN231" s="556"/>
      <c r="DO231" s="556"/>
      <c r="DP231" s="556"/>
      <c r="DT231" s="141" t="str">
        <f t="shared" si="75"/>
        <v>-</v>
      </c>
      <c r="DU231" s="558">
        <f>IF(ROWS($DU$25:DU231)&gt;$EH$9,0,ROWS($DU$25:DU231))</f>
        <v>0</v>
      </c>
      <c r="DV231" s="558"/>
      <c r="DW231" s="558"/>
      <c r="DX231" s="558"/>
      <c r="DY231" s="558"/>
      <c r="DZ231" s="557">
        <f t="shared" si="86"/>
        <v>0</v>
      </c>
      <c r="EA231" s="558"/>
      <c r="EB231" s="558"/>
      <c r="EC231" s="558"/>
      <c r="ED231" s="558"/>
      <c r="EE231" s="558"/>
      <c r="EF231" s="558"/>
      <c r="EG231" s="559">
        <f t="shared" si="76"/>
        <v>0</v>
      </c>
      <c r="EH231" s="558"/>
      <c r="EI231" s="558"/>
      <c r="EJ231" s="558"/>
      <c r="EK231" s="558"/>
      <c r="EL231" s="558"/>
      <c r="EM231" s="560">
        <f t="shared" si="77"/>
        <v>0</v>
      </c>
      <c r="EN231" s="556"/>
      <c r="EO231" s="556"/>
      <c r="EP231" s="556"/>
      <c r="EQ231" s="556"/>
      <c r="ER231" s="556"/>
      <c r="ES231" s="560">
        <f t="shared" si="78"/>
        <v>0</v>
      </c>
      <c r="ET231" s="556"/>
      <c r="EU231" s="556"/>
      <c r="EV231" s="556"/>
      <c r="EW231" s="556"/>
      <c r="EX231" s="556"/>
      <c r="EY231" s="555">
        <f t="shared" si="67"/>
        <v>0</v>
      </c>
      <c r="EZ231" s="556"/>
      <c r="FA231" s="556"/>
      <c r="FB231" s="556"/>
      <c r="FC231" s="556"/>
      <c r="FD231" s="556"/>
      <c r="FE231" s="556"/>
      <c r="FG231" s="557">
        <f t="shared" si="87"/>
        <v>0</v>
      </c>
      <c r="FH231" s="558"/>
      <c r="FI231" s="558"/>
      <c r="FJ231" s="558"/>
      <c r="FK231" s="558"/>
      <c r="FL231" s="558"/>
      <c r="FM231" s="558"/>
      <c r="FN231" s="559">
        <f t="shared" si="79"/>
        <v>0</v>
      </c>
      <c r="FO231" s="558"/>
      <c r="FP231" s="558"/>
      <c r="FQ231" s="558"/>
      <c r="FR231" s="558"/>
      <c r="FS231" s="558"/>
      <c r="FT231" s="560">
        <f t="shared" si="80"/>
        <v>0</v>
      </c>
      <c r="FU231" s="556"/>
      <c r="FV231" s="556"/>
      <c r="FW231" s="556"/>
      <c r="FX231" s="556"/>
      <c r="FY231" s="556"/>
      <c r="FZ231" s="560">
        <f t="shared" si="81"/>
        <v>0</v>
      </c>
      <c r="GA231" s="556"/>
      <c r="GB231" s="556"/>
      <c r="GC231" s="556"/>
      <c r="GD231" s="556"/>
      <c r="GE231" s="556"/>
      <c r="GF231" s="555">
        <f t="shared" si="83"/>
        <v>0</v>
      </c>
      <c r="GG231" s="556"/>
      <c r="GH231" s="556"/>
      <c r="GI231" s="556"/>
      <c r="GJ231" s="556"/>
      <c r="GK231" s="556"/>
      <c r="GL231" s="556"/>
      <c r="GV231" s="1"/>
      <c r="GW231" s="1"/>
      <c r="GX231" s="1"/>
      <c r="GY231" s="1"/>
      <c r="GZ231" s="1"/>
      <c r="HA231" s="1"/>
      <c r="HB231" s="1"/>
      <c r="HC231" s="1"/>
      <c r="HD231" s="1"/>
      <c r="HE231" s="1"/>
      <c r="HF231" s="1"/>
      <c r="HG231" s="1"/>
      <c r="HH231" s="1"/>
      <c r="HI231" s="1"/>
    </row>
    <row r="232" spans="50:217" ht="12.75">
      <c r="AX232" s="141" t="str">
        <f t="shared" si="68"/>
        <v>-</v>
      </c>
      <c r="AY232" s="558">
        <f>IF(ROWS($AY$25:AY232)&gt;$BL$9,0,ROWS($AY$25:AY232))</f>
        <v>0</v>
      </c>
      <c r="AZ232" s="558"/>
      <c r="BA232" s="558"/>
      <c r="BB232" s="558"/>
      <c r="BC232" s="558"/>
      <c r="BD232" s="557">
        <f t="shared" si="84"/>
        <v>0</v>
      </c>
      <c r="BE232" s="558"/>
      <c r="BF232" s="558"/>
      <c r="BG232" s="558"/>
      <c r="BH232" s="558"/>
      <c r="BI232" s="558"/>
      <c r="BJ232" s="558"/>
      <c r="BK232" s="559">
        <f t="shared" si="69"/>
        <v>0</v>
      </c>
      <c r="BL232" s="558"/>
      <c r="BM232" s="558"/>
      <c r="BN232" s="558"/>
      <c r="BO232" s="558"/>
      <c r="BP232" s="558"/>
      <c r="BQ232" s="560">
        <f t="shared" si="70"/>
        <v>0</v>
      </c>
      <c r="BR232" s="556"/>
      <c r="BS232" s="556"/>
      <c r="BT232" s="556"/>
      <c r="BU232" s="556"/>
      <c r="BV232" s="556"/>
      <c r="BW232" s="560">
        <f t="shared" si="71"/>
        <v>0</v>
      </c>
      <c r="BX232" s="556"/>
      <c r="BY232" s="556"/>
      <c r="BZ232" s="556"/>
      <c r="CA232" s="556"/>
      <c r="CB232" s="556"/>
      <c r="CC232" s="555">
        <f t="shared" si="66"/>
        <v>0</v>
      </c>
      <c r="CD232" s="556"/>
      <c r="CE232" s="556"/>
      <c r="CF232" s="556"/>
      <c r="CG232" s="556"/>
      <c r="CH232" s="556"/>
      <c r="CI232" s="556"/>
      <c r="CK232" s="557">
        <f t="shared" si="85"/>
        <v>0</v>
      </c>
      <c r="CL232" s="558"/>
      <c r="CM232" s="558"/>
      <c r="CN232" s="558"/>
      <c r="CO232" s="558"/>
      <c r="CP232" s="558"/>
      <c r="CQ232" s="558"/>
      <c r="CR232" s="559">
        <f t="shared" si="72"/>
        <v>0</v>
      </c>
      <c r="CS232" s="558"/>
      <c r="CT232" s="558"/>
      <c r="CU232" s="558"/>
      <c r="CV232" s="558"/>
      <c r="CW232" s="558"/>
      <c r="CX232" s="560">
        <f t="shared" si="73"/>
        <v>0</v>
      </c>
      <c r="CY232" s="556"/>
      <c r="CZ232" s="556"/>
      <c r="DA232" s="556"/>
      <c r="DB232" s="556"/>
      <c r="DC232" s="556"/>
      <c r="DD232" s="560">
        <f t="shared" si="74"/>
        <v>0</v>
      </c>
      <c r="DE232" s="556"/>
      <c r="DF232" s="556"/>
      <c r="DG232" s="556"/>
      <c r="DH232" s="556"/>
      <c r="DI232" s="556"/>
      <c r="DJ232" s="555">
        <f t="shared" si="82"/>
        <v>0</v>
      </c>
      <c r="DK232" s="556"/>
      <c r="DL232" s="556"/>
      <c r="DM232" s="556"/>
      <c r="DN232" s="556"/>
      <c r="DO232" s="556"/>
      <c r="DP232" s="556"/>
      <c r="DT232" s="141" t="str">
        <f t="shared" si="75"/>
        <v>-</v>
      </c>
      <c r="DU232" s="558">
        <f>IF(ROWS($DU$25:DU232)&gt;$EH$9,0,ROWS($DU$25:DU232))</f>
        <v>0</v>
      </c>
      <c r="DV232" s="558"/>
      <c r="DW232" s="558"/>
      <c r="DX232" s="558"/>
      <c r="DY232" s="558"/>
      <c r="DZ232" s="557">
        <f t="shared" si="86"/>
        <v>0</v>
      </c>
      <c r="EA232" s="558"/>
      <c r="EB232" s="558"/>
      <c r="EC232" s="558"/>
      <c r="ED232" s="558"/>
      <c r="EE232" s="558"/>
      <c r="EF232" s="558"/>
      <c r="EG232" s="559">
        <f t="shared" si="76"/>
        <v>0</v>
      </c>
      <c r="EH232" s="558"/>
      <c r="EI232" s="558"/>
      <c r="EJ232" s="558"/>
      <c r="EK232" s="558"/>
      <c r="EL232" s="558"/>
      <c r="EM232" s="560">
        <f t="shared" si="77"/>
        <v>0</v>
      </c>
      <c r="EN232" s="556"/>
      <c r="EO232" s="556"/>
      <c r="EP232" s="556"/>
      <c r="EQ232" s="556"/>
      <c r="ER232" s="556"/>
      <c r="ES232" s="560">
        <f t="shared" si="78"/>
        <v>0</v>
      </c>
      <c r="ET232" s="556"/>
      <c r="EU232" s="556"/>
      <c r="EV232" s="556"/>
      <c r="EW232" s="556"/>
      <c r="EX232" s="556"/>
      <c r="EY232" s="555">
        <f t="shared" si="67"/>
        <v>0</v>
      </c>
      <c r="EZ232" s="556"/>
      <c r="FA232" s="556"/>
      <c r="FB232" s="556"/>
      <c r="FC232" s="556"/>
      <c r="FD232" s="556"/>
      <c r="FE232" s="556"/>
      <c r="FG232" s="557">
        <f t="shared" si="87"/>
        <v>0</v>
      </c>
      <c r="FH232" s="558"/>
      <c r="FI232" s="558"/>
      <c r="FJ232" s="558"/>
      <c r="FK232" s="558"/>
      <c r="FL232" s="558"/>
      <c r="FM232" s="558"/>
      <c r="FN232" s="559">
        <f t="shared" si="79"/>
        <v>0</v>
      </c>
      <c r="FO232" s="558"/>
      <c r="FP232" s="558"/>
      <c r="FQ232" s="558"/>
      <c r="FR232" s="558"/>
      <c r="FS232" s="558"/>
      <c r="FT232" s="560">
        <f t="shared" si="80"/>
        <v>0</v>
      </c>
      <c r="FU232" s="556"/>
      <c r="FV232" s="556"/>
      <c r="FW232" s="556"/>
      <c r="FX232" s="556"/>
      <c r="FY232" s="556"/>
      <c r="FZ232" s="560">
        <f t="shared" si="81"/>
        <v>0</v>
      </c>
      <c r="GA232" s="556"/>
      <c r="GB232" s="556"/>
      <c r="GC232" s="556"/>
      <c r="GD232" s="556"/>
      <c r="GE232" s="556"/>
      <c r="GF232" s="555">
        <f t="shared" si="83"/>
        <v>0</v>
      </c>
      <c r="GG232" s="556"/>
      <c r="GH232" s="556"/>
      <c r="GI232" s="556"/>
      <c r="GJ232" s="556"/>
      <c r="GK232" s="556"/>
      <c r="GL232" s="556"/>
      <c r="GV232" s="1"/>
      <c r="GW232" s="1"/>
      <c r="GX232" s="1"/>
      <c r="GY232" s="1"/>
      <c r="GZ232" s="1"/>
      <c r="HA232" s="1"/>
      <c r="HB232" s="1"/>
      <c r="HC232" s="1"/>
      <c r="HD232" s="1"/>
      <c r="HE232" s="1"/>
      <c r="HF232" s="1"/>
      <c r="HG232" s="1"/>
      <c r="HH232" s="1"/>
      <c r="HI232" s="1"/>
    </row>
    <row r="233" spans="50:217" ht="12.75">
      <c r="AX233" s="141" t="str">
        <f t="shared" si="68"/>
        <v>-</v>
      </c>
      <c r="AY233" s="558">
        <f>IF(ROWS($AY$25:AY233)&gt;$BL$9,0,ROWS($AY$25:AY233))</f>
        <v>0</v>
      </c>
      <c r="AZ233" s="558"/>
      <c r="BA233" s="558"/>
      <c r="BB233" s="558"/>
      <c r="BC233" s="558"/>
      <c r="BD233" s="557">
        <f t="shared" si="84"/>
        <v>0</v>
      </c>
      <c r="BE233" s="558"/>
      <c r="BF233" s="558"/>
      <c r="BG233" s="558"/>
      <c r="BH233" s="558"/>
      <c r="BI233" s="558"/>
      <c r="BJ233" s="558"/>
      <c r="BK233" s="559">
        <f t="shared" si="69"/>
        <v>0</v>
      </c>
      <c r="BL233" s="558"/>
      <c r="BM233" s="558"/>
      <c r="BN233" s="558"/>
      <c r="BO233" s="558"/>
      <c r="BP233" s="558"/>
      <c r="BQ233" s="560">
        <f t="shared" si="70"/>
        <v>0</v>
      </c>
      <c r="BR233" s="556"/>
      <c r="BS233" s="556"/>
      <c r="BT233" s="556"/>
      <c r="BU233" s="556"/>
      <c r="BV233" s="556"/>
      <c r="BW233" s="560">
        <f t="shared" si="71"/>
        <v>0</v>
      </c>
      <c r="BX233" s="556"/>
      <c r="BY233" s="556"/>
      <c r="BZ233" s="556"/>
      <c r="CA233" s="556"/>
      <c r="CB233" s="556"/>
      <c r="CC233" s="555">
        <f t="shared" si="66"/>
        <v>0</v>
      </c>
      <c r="CD233" s="556"/>
      <c r="CE233" s="556"/>
      <c r="CF233" s="556"/>
      <c r="CG233" s="556"/>
      <c r="CH233" s="556"/>
      <c r="CI233" s="556"/>
      <c r="CK233" s="557">
        <f t="shared" si="85"/>
        <v>0</v>
      </c>
      <c r="CL233" s="558"/>
      <c r="CM233" s="558"/>
      <c r="CN233" s="558"/>
      <c r="CO233" s="558"/>
      <c r="CP233" s="558"/>
      <c r="CQ233" s="558"/>
      <c r="CR233" s="559">
        <f t="shared" si="72"/>
        <v>0</v>
      </c>
      <c r="CS233" s="558"/>
      <c r="CT233" s="558"/>
      <c r="CU233" s="558"/>
      <c r="CV233" s="558"/>
      <c r="CW233" s="558"/>
      <c r="CX233" s="560">
        <f t="shared" si="73"/>
        <v>0</v>
      </c>
      <c r="CY233" s="556"/>
      <c r="CZ233" s="556"/>
      <c r="DA233" s="556"/>
      <c r="DB233" s="556"/>
      <c r="DC233" s="556"/>
      <c r="DD233" s="560">
        <f t="shared" si="74"/>
        <v>0</v>
      </c>
      <c r="DE233" s="556"/>
      <c r="DF233" s="556"/>
      <c r="DG233" s="556"/>
      <c r="DH233" s="556"/>
      <c r="DI233" s="556"/>
      <c r="DJ233" s="555">
        <f t="shared" si="82"/>
        <v>0</v>
      </c>
      <c r="DK233" s="556"/>
      <c r="DL233" s="556"/>
      <c r="DM233" s="556"/>
      <c r="DN233" s="556"/>
      <c r="DO233" s="556"/>
      <c r="DP233" s="556"/>
      <c r="DT233" s="141" t="str">
        <f t="shared" si="75"/>
        <v>-</v>
      </c>
      <c r="DU233" s="558">
        <f>IF(ROWS($DU$25:DU233)&gt;$EH$9,0,ROWS($DU$25:DU233))</f>
        <v>0</v>
      </c>
      <c r="DV233" s="558"/>
      <c r="DW233" s="558"/>
      <c r="DX233" s="558"/>
      <c r="DY233" s="558"/>
      <c r="DZ233" s="557">
        <f t="shared" si="86"/>
        <v>0</v>
      </c>
      <c r="EA233" s="558"/>
      <c r="EB233" s="558"/>
      <c r="EC233" s="558"/>
      <c r="ED233" s="558"/>
      <c r="EE233" s="558"/>
      <c r="EF233" s="558"/>
      <c r="EG233" s="559">
        <f t="shared" si="76"/>
        <v>0</v>
      </c>
      <c r="EH233" s="558"/>
      <c r="EI233" s="558"/>
      <c r="EJ233" s="558"/>
      <c r="EK233" s="558"/>
      <c r="EL233" s="558"/>
      <c r="EM233" s="560">
        <f t="shared" si="77"/>
        <v>0</v>
      </c>
      <c r="EN233" s="556"/>
      <c r="EO233" s="556"/>
      <c r="EP233" s="556"/>
      <c r="EQ233" s="556"/>
      <c r="ER233" s="556"/>
      <c r="ES233" s="560">
        <f t="shared" si="78"/>
        <v>0</v>
      </c>
      <c r="ET233" s="556"/>
      <c r="EU233" s="556"/>
      <c r="EV233" s="556"/>
      <c r="EW233" s="556"/>
      <c r="EX233" s="556"/>
      <c r="EY233" s="555">
        <f t="shared" si="67"/>
        <v>0</v>
      </c>
      <c r="EZ233" s="556"/>
      <c r="FA233" s="556"/>
      <c r="FB233" s="556"/>
      <c r="FC233" s="556"/>
      <c r="FD233" s="556"/>
      <c r="FE233" s="556"/>
      <c r="FG233" s="557">
        <f t="shared" si="87"/>
        <v>0</v>
      </c>
      <c r="FH233" s="558"/>
      <c r="FI233" s="558"/>
      <c r="FJ233" s="558"/>
      <c r="FK233" s="558"/>
      <c r="FL233" s="558"/>
      <c r="FM233" s="558"/>
      <c r="FN233" s="559">
        <f t="shared" si="79"/>
        <v>0</v>
      </c>
      <c r="FO233" s="558"/>
      <c r="FP233" s="558"/>
      <c r="FQ233" s="558"/>
      <c r="FR233" s="558"/>
      <c r="FS233" s="558"/>
      <c r="FT233" s="560">
        <f t="shared" si="80"/>
        <v>0</v>
      </c>
      <c r="FU233" s="556"/>
      <c r="FV233" s="556"/>
      <c r="FW233" s="556"/>
      <c r="FX233" s="556"/>
      <c r="FY233" s="556"/>
      <c r="FZ233" s="560">
        <f t="shared" si="81"/>
        <v>0</v>
      </c>
      <c r="GA233" s="556"/>
      <c r="GB233" s="556"/>
      <c r="GC233" s="556"/>
      <c r="GD233" s="556"/>
      <c r="GE233" s="556"/>
      <c r="GF233" s="555">
        <f t="shared" si="83"/>
        <v>0</v>
      </c>
      <c r="GG233" s="556"/>
      <c r="GH233" s="556"/>
      <c r="GI233" s="556"/>
      <c r="GJ233" s="556"/>
      <c r="GK233" s="556"/>
      <c r="GL233" s="556"/>
      <c r="GV233" s="1"/>
      <c r="GW233" s="1"/>
      <c r="GX233" s="1"/>
      <c r="GY233" s="1"/>
      <c r="GZ233" s="1"/>
      <c r="HA233" s="1"/>
      <c r="HB233" s="1"/>
      <c r="HC233" s="1"/>
      <c r="HD233" s="1"/>
      <c r="HE233" s="1"/>
      <c r="HF233" s="1"/>
      <c r="HG233" s="1"/>
      <c r="HH233" s="1"/>
      <c r="HI233" s="1"/>
    </row>
    <row r="234" spans="50:217" ht="12.75">
      <c r="AX234" s="141" t="str">
        <f t="shared" si="68"/>
        <v>-</v>
      </c>
      <c r="AY234" s="558">
        <f>IF(ROWS($AY$25:AY234)&gt;$BL$9,0,ROWS($AY$25:AY234))</f>
        <v>0</v>
      </c>
      <c r="AZ234" s="558"/>
      <c r="BA234" s="558"/>
      <c r="BB234" s="558"/>
      <c r="BC234" s="558"/>
      <c r="BD234" s="557">
        <f t="shared" si="84"/>
        <v>0</v>
      </c>
      <c r="BE234" s="558"/>
      <c r="BF234" s="558"/>
      <c r="BG234" s="558"/>
      <c r="BH234" s="558"/>
      <c r="BI234" s="558"/>
      <c r="BJ234" s="558"/>
      <c r="BK234" s="559">
        <f t="shared" si="69"/>
        <v>0</v>
      </c>
      <c r="BL234" s="558"/>
      <c r="BM234" s="558"/>
      <c r="BN234" s="558"/>
      <c r="BO234" s="558"/>
      <c r="BP234" s="558"/>
      <c r="BQ234" s="560">
        <f t="shared" si="70"/>
        <v>0</v>
      </c>
      <c r="BR234" s="556"/>
      <c r="BS234" s="556"/>
      <c r="BT234" s="556"/>
      <c r="BU234" s="556"/>
      <c r="BV234" s="556"/>
      <c r="BW234" s="560">
        <f t="shared" si="71"/>
        <v>0</v>
      </c>
      <c r="BX234" s="556"/>
      <c r="BY234" s="556"/>
      <c r="BZ234" s="556"/>
      <c r="CA234" s="556"/>
      <c r="CB234" s="556"/>
      <c r="CC234" s="555">
        <f t="shared" si="66"/>
        <v>0</v>
      </c>
      <c r="CD234" s="556"/>
      <c r="CE234" s="556"/>
      <c r="CF234" s="556"/>
      <c r="CG234" s="556"/>
      <c r="CH234" s="556"/>
      <c r="CI234" s="556"/>
      <c r="CK234" s="557">
        <f t="shared" si="85"/>
        <v>0</v>
      </c>
      <c r="CL234" s="558"/>
      <c r="CM234" s="558"/>
      <c r="CN234" s="558"/>
      <c r="CO234" s="558"/>
      <c r="CP234" s="558"/>
      <c r="CQ234" s="558"/>
      <c r="CR234" s="559">
        <f t="shared" si="72"/>
        <v>0</v>
      </c>
      <c r="CS234" s="558"/>
      <c r="CT234" s="558"/>
      <c r="CU234" s="558"/>
      <c r="CV234" s="558"/>
      <c r="CW234" s="558"/>
      <c r="CX234" s="560">
        <f t="shared" si="73"/>
        <v>0</v>
      </c>
      <c r="CY234" s="556"/>
      <c r="CZ234" s="556"/>
      <c r="DA234" s="556"/>
      <c r="DB234" s="556"/>
      <c r="DC234" s="556"/>
      <c r="DD234" s="560">
        <f t="shared" si="74"/>
        <v>0</v>
      </c>
      <c r="DE234" s="556"/>
      <c r="DF234" s="556"/>
      <c r="DG234" s="556"/>
      <c r="DH234" s="556"/>
      <c r="DI234" s="556"/>
      <c r="DJ234" s="555">
        <f t="shared" si="82"/>
        <v>0</v>
      </c>
      <c r="DK234" s="556"/>
      <c r="DL234" s="556"/>
      <c r="DM234" s="556"/>
      <c r="DN234" s="556"/>
      <c r="DO234" s="556"/>
      <c r="DP234" s="556"/>
      <c r="DT234" s="141" t="str">
        <f t="shared" si="75"/>
        <v>-</v>
      </c>
      <c r="DU234" s="558">
        <f>IF(ROWS($DU$25:DU234)&gt;$EH$9,0,ROWS($DU$25:DU234))</f>
        <v>0</v>
      </c>
      <c r="DV234" s="558"/>
      <c r="DW234" s="558"/>
      <c r="DX234" s="558"/>
      <c r="DY234" s="558"/>
      <c r="DZ234" s="557">
        <f t="shared" si="86"/>
        <v>0</v>
      </c>
      <c r="EA234" s="558"/>
      <c r="EB234" s="558"/>
      <c r="EC234" s="558"/>
      <c r="ED234" s="558"/>
      <c r="EE234" s="558"/>
      <c r="EF234" s="558"/>
      <c r="EG234" s="559">
        <f t="shared" si="76"/>
        <v>0</v>
      </c>
      <c r="EH234" s="558"/>
      <c r="EI234" s="558"/>
      <c r="EJ234" s="558"/>
      <c r="EK234" s="558"/>
      <c r="EL234" s="558"/>
      <c r="EM234" s="560">
        <f t="shared" si="77"/>
        <v>0</v>
      </c>
      <c r="EN234" s="556"/>
      <c r="EO234" s="556"/>
      <c r="EP234" s="556"/>
      <c r="EQ234" s="556"/>
      <c r="ER234" s="556"/>
      <c r="ES234" s="560">
        <f t="shared" si="78"/>
        <v>0</v>
      </c>
      <c r="ET234" s="556"/>
      <c r="EU234" s="556"/>
      <c r="EV234" s="556"/>
      <c r="EW234" s="556"/>
      <c r="EX234" s="556"/>
      <c r="EY234" s="555">
        <f t="shared" si="67"/>
        <v>0</v>
      </c>
      <c r="EZ234" s="556"/>
      <c r="FA234" s="556"/>
      <c r="FB234" s="556"/>
      <c r="FC234" s="556"/>
      <c r="FD234" s="556"/>
      <c r="FE234" s="556"/>
      <c r="FG234" s="557">
        <f t="shared" si="87"/>
        <v>0</v>
      </c>
      <c r="FH234" s="558"/>
      <c r="FI234" s="558"/>
      <c r="FJ234" s="558"/>
      <c r="FK234" s="558"/>
      <c r="FL234" s="558"/>
      <c r="FM234" s="558"/>
      <c r="FN234" s="559">
        <f t="shared" si="79"/>
        <v>0</v>
      </c>
      <c r="FO234" s="558"/>
      <c r="FP234" s="558"/>
      <c r="FQ234" s="558"/>
      <c r="FR234" s="558"/>
      <c r="FS234" s="558"/>
      <c r="FT234" s="560">
        <f t="shared" si="80"/>
        <v>0</v>
      </c>
      <c r="FU234" s="556"/>
      <c r="FV234" s="556"/>
      <c r="FW234" s="556"/>
      <c r="FX234" s="556"/>
      <c r="FY234" s="556"/>
      <c r="FZ234" s="560">
        <f t="shared" si="81"/>
        <v>0</v>
      </c>
      <c r="GA234" s="556"/>
      <c r="GB234" s="556"/>
      <c r="GC234" s="556"/>
      <c r="GD234" s="556"/>
      <c r="GE234" s="556"/>
      <c r="GF234" s="555">
        <f t="shared" si="83"/>
        <v>0</v>
      </c>
      <c r="GG234" s="556"/>
      <c r="GH234" s="556"/>
      <c r="GI234" s="556"/>
      <c r="GJ234" s="556"/>
      <c r="GK234" s="556"/>
      <c r="GL234" s="556"/>
      <c r="GV234" s="1"/>
      <c r="GW234" s="1"/>
      <c r="GX234" s="1"/>
      <c r="GY234" s="1"/>
      <c r="GZ234" s="1"/>
      <c r="HA234" s="1"/>
      <c r="HB234" s="1"/>
      <c r="HC234" s="1"/>
      <c r="HD234" s="1"/>
      <c r="HE234" s="1"/>
      <c r="HF234" s="1"/>
      <c r="HG234" s="1"/>
      <c r="HH234" s="1"/>
      <c r="HI234" s="1"/>
    </row>
    <row r="235" spans="50:217" ht="12.75">
      <c r="AX235" s="141" t="str">
        <f t="shared" si="68"/>
        <v>-</v>
      </c>
      <c r="AY235" s="558">
        <f>IF(ROWS($AY$25:AY235)&gt;$BL$9,0,ROWS($AY$25:AY235))</f>
        <v>0</v>
      </c>
      <c r="AZ235" s="558"/>
      <c r="BA235" s="558"/>
      <c r="BB235" s="558"/>
      <c r="BC235" s="558"/>
      <c r="BD235" s="557">
        <f t="shared" si="84"/>
        <v>0</v>
      </c>
      <c r="BE235" s="558"/>
      <c r="BF235" s="558"/>
      <c r="BG235" s="558"/>
      <c r="BH235" s="558"/>
      <c r="BI235" s="558"/>
      <c r="BJ235" s="558"/>
      <c r="BK235" s="559">
        <f t="shared" si="69"/>
        <v>0</v>
      </c>
      <c r="BL235" s="558"/>
      <c r="BM235" s="558"/>
      <c r="BN235" s="558"/>
      <c r="BO235" s="558"/>
      <c r="BP235" s="558"/>
      <c r="BQ235" s="560">
        <f t="shared" si="70"/>
        <v>0</v>
      </c>
      <c r="BR235" s="556"/>
      <c r="BS235" s="556"/>
      <c r="BT235" s="556"/>
      <c r="BU235" s="556"/>
      <c r="BV235" s="556"/>
      <c r="BW235" s="560">
        <f t="shared" si="71"/>
        <v>0</v>
      </c>
      <c r="BX235" s="556"/>
      <c r="BY235" s="556"/>
      <c r="BZ235" s="556"/>
      <c r="CA235" s="556"/>
      <c r="CB235" s="556"/>
      <c r="CC235" s="555">
        <f t="shared" si="66"/>
        <v>0</v>
      </c>
      <c r="CD235" s="556"/>
      <c r="CE235" s="556"/>
      <c r="CF235" s="556"/>
      <c r="CG235" s="556"/>
      <c r="CH235" s="556"/>
      <c r="CI235" s="556"/>
      <c r="CK235" s="557">
        <f t="shared" si="85"/>
        <v>0</v>
      </c>
      <c r="CL235" s="558"/>
      <c r="CM235" s="558"/>
      <c r="CN235" s="558"/>
      <c r="CO235" s="558"/>
      <c r="CP235" s="558"/>
      <c r="CQ235" s="558"/>
      <c r="CR235" s="559">
        <f t="shared" si="72"/>
        <v>0</v>
      </c>
      <c r="CS235" s="558"/>
      <c r="CT235" s="558"/>
      <c r="CU235" s="558"/>
      <c r="CV235" s="558"/>
      <c r="CW235" s="558"/>
      <c r="CX235" s="560">
        <f t="shared" si="73"/>
        <v>0</v>
      </c>
      <c r="CY235" s="556"/>
      <c r="CZ235" s="556"/>
      <c r="DA235" s="556"/>
      <c r="DB235" s="556"/>
      <c r="DC235" s="556"/>
      <c r="DD235" s="560">
        <f t="shared" si="74"/>
        <v>0</v>
      </c>
      <c r="DE235" s="556"/>
      <c r="DF235" s="556"/>
      <c r="DG235" s="556"/>
      <c r="DH235" s="556"/>
      <c r="DI235" s="556"/>
      <c r="DJ235" s="555">
        <f t="shared" si="82"/>
        <v>0</v>
      </c>
      <c r="DK235" s="556"/>
      <c r="DL235" s="556"/>
      <c r="DM235" s="556"/>
      <c r="DN235" s="556"/>
      <c r="DO235" s="556"/>
      <c r="DP235" s="556"/>
      <c r="DT235" s="141" t="str">
        <f t="shared" si="75"/>
        <v>-</v>
      </c>
      <c r="DU235" s="558">
        <f>IF(ROWS($DU$25:DU235)&gt;$EH$9,0,ROWS($DU$25:DU235))</f>
        <v>0</v>
      </c>
      <c r="DV235" s="558"/>
      <c r="DW235" s="558"/>
      <c r="DX235" s="558"/>
      <c r="DY235" s="558"/>
      <c r="DZ235" s="557">
        <f t="shared" si="86"/>
        <v>0</v>
      </c>
      <c r="EA235" s="558"/>
      <c r="EB235" s="558"/>
      <c r="EC235" s="558"/>
      <c r="ED235" s="558"/>
      <c r="EE235" s="558"/>
      <c r="EF235" s="558"/>
      <c r="EG235" s="559">
        <f t="shared" si="76"/>
        <v>0</v>
      </c>
      <c r="EH235" s="558"/>
      <c r="EI235" s="558"/>
      <c r="EJ235" s="558"/>
      <c r="EK235" s="558"/>
      <c r="EL235" s="558"/>
      <c r="EM235" s="560">
        <f t="shared" si="77"/>
        <v>0</v>
      </c>
      <c r="EN235" s="556"/>
      <c r="EO235" s="556"/>
      <c r="EP235" s="556"/>
      <c r="EQ235" s="556"/>
      <c r="ER235" s="556"/>
      <c r="ES235" s="560">
        <f t="shared" si="78"/>
        <v>0</v>
      </c>
      <c r="ET235" s="556"/>
      <c r="EU235" s="556"/>
      <c r="EV235" s="556"/>
      <c r="EW235" s="556"/>
      <c r="EX235" s="556"/>
      <c r="EY235" s="555">
        <f t="shared" si="67"/>
        <v>0</v>
      </c>
      <c r="EZ235" s="556"/>
      <c r="FA235" s="556"/>
      <c r="FB235" s="556"/>
      <c r="FC235" s="556"/>
      <c r="FD235" s="556"/>
      <c r="FE235" s="556"/>
      <c r="FG235" s="557">
        <f t="shared" si="87"/>
        <v>0</v>
      </c>
      <c r="FH235" s="558"/>
      <c r="FI235" s="558"/>
      <c r="FJ235" s="558"/>
      <c r="FK235" s="558"/>
      <c r="FL235" s="558"/>
      <c r="FM235" s="558"/>
      <c r="FN235" s="559">
        <f t="shared" si="79"/>
        <v>0</v>
      </c>
      <c r="FO235" s="558"/>
      <c r="FP235" s="558"/>
      <c r="FQ235" s="558"/>
      <c r="FR235" s="558"/>
      <c r="FS235" s="558"/>
      <c r="FT235" s="560">
        <f t="shared" si="80"/>
        <v>0</v>
      </c>
      <c r="FU235" s="556"/>
      <c r="FV235" s="556"/>
      <c r="FW235" s="556"/>
      <c r="FX235" s="556"/>
      <c r="FY235" s="556"/>
      <c r="FZ235" s="560">
        <f t="shared" si="81"/>
        <v>0</v>
      </c>
      <c r="GA235" s="556"/>
      <c r="GB235" s="556"/>
      <c r="GC235" s="556"/>
      <c r="GD235" s="556"/>
      <c r="GE235" s="556"/>
      <c r="GF235" s="555">
        <f t="shared" si="83"/>
        <v>0</v>
      </c>
      <c r="GG235" s="556"/>
      <c r="GH235" s="556"/>
      <c r="GI235" s="556"/>
      <c r="GJ235" s="556"/>
      <c r="GK235" s="556"/>
      <c r="GL235" s="556"/>
      <c r="GV235" s="1"/>
      <c r="GW235" s="1"/>
      <c r="GX235" s="1"/>
      <c r="GY235" s="1"/>
      <c r="GZ235" s="1"/>
      <c r="HA235" s="1"/>
      <c r="HB235" s="1"/>
      <c r="HC235" s="1"/>
      <c r="HD235" s="1"/>
      <c r="HE235" s="1"/>
      <c r="HF235" s="1"/>
      <c r="HG235" s="1"/>
      <c r="HH235" s="1"/>
      <c r="HI235" s="1"/>
    </row>
    <row r="236" spans="50:217" ht="12.75">
      <c r="AX236" s="141" t="str">
        <f t="shared" si="68"/>
        <v>-</v>
      </c>
      <c r="AY236" s="558">
        <f>IF(ROWS($AY$25:AY236)&gt;$BL$9,0,ROWS($AY$25:AY236))</f>
        <v>0</v>
      </c>
      <c r="AZ236" s="558"/>
      <c r="BA236" s="558"/>
      <c r="BB236" s="558"/>
      <c r="BC236" s="558"/>
      <c r="BD236" s="557">
        <f t="shared" si="84"/>
        <v>0</v>
      </c>
      <c r="BE236" s="558"/>
      <c r="BF236" s="558"/>
      <c r="BG236" s="558"/>
      <c r="BH236" s="558"/>
      <c r="BI236" s="558"/>
      <c r="BJ236" s="558"/>
      <c r="BK236" s="559">
        <f t="shared" si="69"/>
        <v>0</v>
      </c>
      <c r="BL236" s="558"/>
      <c r="BM236" s="558"/>
      <c r="BN236" s="558"/>
      <c r="BO236" s="558"/>
      <c r="BP236" s="558"/>
      <c r="BQ236" s="560">
        <f t="shared" si="70"/>
        <v>0</v>
      </c>
      <c r="BR236" s="556"/>
      <c r="BS236" s="556"/>
      <c r="BT236" s="556"/>
      <c r="BU236" s="556"/>
      <c r="BV236" s="556"/>
      <c r="BW236" s="560">
        <f t="shared" si="71"/>
        <v>0</v>
      </c>
      <c r="BX236" s="556"/>
      <c r="BY236" s="556"/>
      <c r="BZ236" s="556"/>
      <c r="CA236" s="556"/>
      <c r="CB236" s="556"/>
      <c r="CC236" s="555">
        <f t="shared" si="66"/>
        <v>0</v>
      </c>
      <c r="CD236" s="556"/>
      <c r="CE236" s="556"/>
      <c r="CF236" s="556"/>
      <c r="CG236" s="556"/>
      <c r="CH236" s="556"/>
      <c r="CI236" s="556"/>
      <c r="CK236" s="557">
        <f t="shared" si="85"/>
        <v>0</v>
      </c>
      <c r="CL236" s="558"/>
      <c r="CM236" s="558"/>
      <c r="CN236" s="558"/>
      <c r="CO236" s="558"/>
      <c r="CP236" s="558"/>
      <c r="CQ236" s="558"/>
      <c r="CR236" s="559">
        <f t="shared" si="72"/>
        <v>0</v>
      </c>
      <c r="CS236" s="558"/>
      <c r="CT236" s="558"/>
      <c r="CU236" s="558"/>
      <c r="CV236" s="558"/>
      <c r="CW236" s="558"/>
      <c r="CX236" s="560">
        <f t="shared" si="73"/>
        <v>0</v>
      </c>
      <c r="CY236" s="556"/>
      <c r="CZ236" s="556"/>
      <c r="DA236" s="556"/>
      <c r="DB236" s="556"/>
      <c r="DC236" s="556"/>
      <c r="DD236" s="560">
        <f t="shared" si="74"/>
        <v>0</v>
      </c>
      <c r="DE236" s="556"/>
      <c r="DF236" s="556"/>
      <c r="DG236" s="556"/>
      <c r="DH236" s="556"/>
      <c r="DI236" s="556"/>
      <c r="DJ236" s="555">
        <f t="shared" si="82"/>
        <v>0</v>
      </c>
      <c r="DK236" s="556"/>
      <c r="DL236" s="556"/>
      <c r="DM236" s="556"/>
      <c r="DN236" s="556"/>
      <c r="DO236" s="556"/>
      <c r="DP236" s="556"/>
      <c r="DT236" s="141" t="str">
        <f t="shared" si="75"/>
        <v>-</v>
      </c>
      <c r="DU236" s="558">
        <f>IF(ROWS($DU$25:DU236)&gt;$EH$9,0,ROWS($DU$25:DU236))</f>
        <v>0</v>
      </c>
      <c r="DV236" s="558"/>
      <c r="DW236" s="558"/>
      <c r="DX236" s="558"/>
      <c r="DY236" s="558"/>
      <c r="DZ236" s="557">
        <f t="shared" si="86"/>
        <v>0</v>
      </c>
      <c r="EA236" s="558"/>
      <c r="EB236" s="558"/>
      <c r="EC236" s="558"/>
      <c r="ED236" s="558"/>
      <c r="EE236" s="558"/>
      <c r="EF236" s="558"/>
      <c r="EG236" s="559">
        <f t="shared" si="76"/>
        <v>0</v>
      </c>
      <c r="EH236" s="558"/>
      <c r="EI236" s="558"/>
      <c r="EJ236" s="558"/>
      <c r="EK236" s="558"/>
      <c r="EL236" s="558"/>
      <c r="EM236" s="560">
        <f t="shared" si="77"/>
        <v>0</v>
      </c>
      <c r="EN236" s="556"/>
      <c r="EO236" s="556"/>
      <c r="EP236" s="556"/>
      <c r="EQ236" s="556"/>
      <c r="ER236" s="556"/>
      <c r="ES236" s="560">
        <f t="shared" si="78"/>
        <v>0</v>
      </c>
      <c r="ET236" s="556"/>
      <c r="EU236" s="556"/>
      <c r="EV236" s="556"/>
      <c r="EW236" s="556"/>
      <c r="EX236" s="556"/>
      <c r="EY236" s="555">
        <f t="shared" si="67"/>
        <v>0</v>
      </c>
      <c r="EZ236" s="556"/>
      <c r="FA236" s="556"/>
      <c r="FB236" s="556"/>
      <c r="FC236" s="556"/>
      <c r="FD236" s="556"/>
      <c r="FE236" s="556"/>
      <c r="FG236" s="557">
        <f t="shared" si="87"/>
        <v>0</v>
      </c>
      <c r="FH236" s="558"/>
      <c r="FI236" s="558"/>
      <c r="FJ236" s="558"/>
      <c r="FK236" s="558"/>
      <c r="FL236" s="558"/>
      <c r="FM236" s="558"/>
      <c r="FN236" s="559">
        <f t="shared" si="79"/>
        <v>0</v>
      </c>
      <c r="FO236" s="558"/>
      <c r="FP236" s="558"/>
      <c r="FQ236" s="558"/>
      <c r="FR236" s="558"/>
      <c r="FS236" s="558"/>
      <c r="FT236" s="560">
        <f t="shared" si="80"/>
        <v>0</v>
      </c>
      <c r="FU236" s="556"/>
      <c r="FV236" s="556"/>
      <c r="FW236" s="556"/>
      <c r="FX236" s="556"/>
      <c r="FY236" s="556"/>
      <c r="FZ236" s="560">
        <f t="shared" si="81"/>
        <v>0</v>
      </c>
      <c r="GA236" s="556"/>
      <c r="GB236" s="556"/>
      <c r="GC236" s="556"/>
      <c r="GD236" s="556"/>
      <c r="GE236" s="556"/>
      <c r="GF236" s="555">
        <f t="shared" si="83"/>
        <v>0</v>
      </c>
      <c r="GG236" s="556"/>
      <c r="GH236" s="556"/>
      <c r="GI236" s="556"/>
      <c r="GJ236" s="556"/>
      <c r="GK236" s="556"/>
      <c r="GL236" s="556"/>
      <c r="GV236" s="1"/>
      <c r="GW236" s="1"/>
      <c r="GX236" s="1"/>
      <c r="GY236" s="1"/>
      <c r="GZ236" s="1"/>
      <c r="HA236" s="1"/>
      <c r="HB236" s="1"/>
      <c r="HC236" s="1"/>
      <c r="HD236" s="1"/>
      <c r="HE236" s="1"/>
      <c r="HF236" s="1"/>
      <c r="HG236" s="1"/>
      <c r="HH236" s="1"/>
      <c r="HI236" s="1"/>
    </row>
    <row r="237" spans="50:217" ht="12.75">
      <c r="AX237" s="141" t="str">
        <f t="shared" si="68"/>
        <v>-</v>
      </c>
      <c r="AY237" s="558">
        <f>IF(ROWS($AY$25:AY237)&gt;$BL$9,0,ROWS($AY$25:AY237))</f>
        <v>0</v>
      </c>
      <c r="AZ237" s="558"/>
      <c r="BA237" s="558"/>
      <c r="BB237" s="558"/>
      <c r="BC237" s="558"/>
      <c r="BD237" s="557">
        <f t="shared" si="84"/>
        <v>0</v>
      </c>
      <c r="BE237" s="558"/>
      <c r="BF237" s="558"/>
      <c r="BG237" s="558"/>
      <c r="BH237" s="558"/>
      <c r="BI237" s="558"/>
      <c r="BJ237" s="558"/>
      <c r="BK237" s="559">
        <f t="shared" si="69"/>
        <v>0</v>
      </c>
      <c r="BL237" s="558"/>
      <c r="BM237" s="558"/>
      <c r="BN237" s="558"/>
      <c r="BO237" s="558"/>
      <c r="BP237" s="558"/>
      <c r="BQ237" s="560">
        <f t="shared" si="70"/>
        <v>0</v>
      </c>
      <c r="BR237" s="556"/>
      <c r="BS237" s="556"/>
      <c r="BT237" s="556"/>
      <c r="BU237" s="556"/>
      <c r="BV237" s="556"/>
      <c r="BW237" s="560">
        <f t="shared" si="71"/>
        <v>0</v>
      </c>
      <c r="BX237" s="556"/>
      <c r="BY237" s="556"/>
      <c r="BZ237" s="556"/>
      <c r="CA237" s="556"/>
      <c r="CB237" s="556"/>
      <c r="CC237" s="555">
        <f t="shared" si="66"/>
        <v>0</v>
      </c>
      <c r="CD237" s="556"/>
      <c r="CE237" s="556"/>
      <c r="CF237" s="556"/>
      <c r="CG237" s="556"/>
      <c r="CH237" s="556"/>
      <c r="CI237" s="556"/>
      <c r="CK237" s="557">
        <f t="shared" si="85"/>
        <v>0</v>
      </c>
      <c r="CL237" s="558"/>
      <c r="CM237" s="558"/>
      <c r="CN237" s="558"/>
      <c r="CO237" s="558"/>
      <c r="CP237" s="558"/>
      <c r="CQ237" s="558"/>
      <c r="CR237" s="559">
        <f t="shared" si="72"/>
        <v>0</v>
      </c>
      <c r="CS237" s="558"/>
      <c r="CT237" s="558"/>
      <c r="CU237" s="558"/>
      <c r="CV237" s="558"/>
      <c r="CW237" s="558"/>
      <c r="CX237" s="560">
        <f t="shared" si="73"/>
        <v>0</v>
      </c>
      <c r="CY237" s="556"/>
      <c r="CZ237" s="556"/>
      <c r="DA237" s="556"/>
      <c r="DB237" s="556"/>
      <c r="DC237" s="556"/>
      <c r="DD237" s="560">
        <f t="shared" si="74"/>
        <v>0</v>
      </c>
      <c r="DE237" s="556"/>
      <c r="DF237" s="556"/>
      <c r="DG237" s="556"/>
      <c r="DH237" s="556"/>
      <c r="DI237" s="556"/>
      <c r="DJ237" s="555">
        <f t="shared" si="82"/>
        <v>0</v>
      </c>
      <c r="DK237" s="556"/>
      <c r="DL237" s="556"/>
      <c r="DM237" s="556"/>
      <c r="DN237" s="556"/>
      <c r="DO237" s="556"/>
      <c r="DP237" s="556"/>
      <c r="DT237" s="141" t="str">
        <f t="shared" si="75"/>
        <v>-</v>
      </c>
      <c r="DU237" s="558">
        <f>IF(ROWS($DU$25:DU237)&gt;$EH$9,0,ROWS($DU$25:DU237))</f>
        <v>0</v>
      </c>
      <c r="DV237" s="558"/>
      <c r="DW237" s="558"/>
      <c r="DX237" s="558"/>
      <c r="DY237" s="558"/>
      <c r="DZ237" s="557">
        <f t="shared" si="86"/>
        <v>0</v>
      </c>
      <c r="EA237" s="558"/>
      <c r="EB237" s="558"/>
      <c r="EC237" s="558"/>
      <c r="ED237" s="558"/>
      <c r="EE237" s="558"/>
      <c r="EF237" s="558"/>
      <c r="EG237" s="559">
        <f t="shared" si="76"/>
        <v>0</v>
      </c>
      <c r="EH237" s="558"/>
      <c r="EI237" s="558"/>
      <c r="EJ237" s="558"/>
      <c r="EK237" s="558"/>
      <c r="EL237" s="558"/>
      <c r="EM237" s="560">
        <f t="shared" si="77"/>
        <v>0</v>
      </c>
      <c r="EN237" s="556"/>
      <c r="EO237" s="556"/>
      <c r="EP237" s="556"/>
      <c r="EQ237" s="556"/>
      <c r="ER237" s="556"/>
      <c r="ES237" s="560">
        <f t="shared" si="78"/>
        <v>0</v>
      </c>
      <c r="ET237" s="556"/>
      <c r="EU237" s="556"/>
      <c r="EV237" s="556"/>
      <c r="EW237" s="556"/>
      <c r="EX237" s="556"/>
      <c r="EY237" s="555">
        <f t="shared" si="67"/>
        <v>0</v>
      </c>
      <c r="EZ237" s="556"/>
      <c r="FA237" s="556"/>
      <c r="FB237" s="556"/>
      <c r="FC237" s="556"/>
      <c r="FD237" s="556"/>
      <c r="FE237" s="556"/>
      <c r="FG237" s="557">
        <f t="shared" si="87"/>
        <v>0</v>
      </c>
      <c r="FH237" s="558"/>
      <c r="FI237" s="558"/>
      <c r="FJ237" s="558"/>
      <c r="FK237" s="558"/>
      <c r="FL237" s="558"/>
      <c r="FM237" s="558"/>
      <c r="FN237" s="559">
        <f t="shared" si="79"/>
        <v>0</v>
      </c>
      <c r="FO237" s="558"/>
      <c r="FP237" s="558"/>
      <c r="FQ237" s="558"/>
      <c r="FR237" s="558"/>
      <c r="FS237" s="558"/>
      <c r="FT237" s="560">
        <f t="shared" si="80"/>
        <v>0</v>
      </c>
      <c r="FU237" s="556"/>
      <c r="FV237" s="556"/>
      <c r="FW237" s="556"/>
      <c r="FX237" s="556"/>
      <c r="FY237" s="556"/>
      <c r="FZ237" s="560">
        <f t="shared" si="81"/>
        <v>0</v>
      </c>
      <c r="GA237" s="556"/>
      <c r="GB237" s="556"/>
      <c r="GC237" s="556"/>
      <c r="GD237" s="556"/>
      <c r="GE237" s="556"/>
      <c r="GF237" s="555">
        <f t="shared" si="83"/>
        <v>0</v>
      </c>
      <c r="GG237" s="556"/>
      <c r="GH237" s="556"/>
      <c r="GI237" s="556"/>
      <c r="GJ237" s="556"/>
      <c r="GK237" s="556"/>
      <c r="GL237" s="556"/>
      <c r="GV237" s="1"/>
      <c r="GW237" s="1"/>
      <c r="GX237" s="1"/>
      <c r="GY237" s="1"/>
      <c r="GZ237" s="1"/>
      <c r="HA237" s="1"/>
      <c r="HB237" s="1"/>
      <c r="HC237" s="1"/>
      <c r="HD237" s="1"/>
      <c r="HE237" s="1"/>
      <c r="HF237" s="1"/>
      <c r="HG237" s="1"/>
      <c r="HH237" s="1"/>
      <c r="HI237" s="1"/>
    </row>
    <row r="238" spans="50:217" ht="12.75">
      <c r="AX238" s="141" t="str">
        <f t="shared" si="68"/>
        <v>-</v>
      </c>
      <c r="AY238" s="558">
        <f>IF(ROWS($AY$25:AY238)&gt;$BL$9,0,ROWS($AY$25:AY238))</f>
        <v>0</v>
      </c>
      <c r="AZ238" s="558"/>
      <c r="BA238" s="558"/>
      <c r="BB238" s="558"/>
      <c r="BC238" s="558"/>
      <c r="BD238" s="557">
        <f t="shared" si="84"/>
        <v>0</v>
      </c>
      <c r="BE238" s="558"/>
      <c r="BF238" s="558"/>
      <c r="BG238" s="558"/>
      <c r="BH238" s="558"/>
      <c r="BI238" s="558"/>
      <c r="BJ238" s="558"/>
      <c r="BK238" s="559">
        <f t="shared" si="69"/>
        <v>0</v>
      </c>
      <c r="BL238" s="558"/>
      <c r="BM238" s="558"/>
      <c r="BN238" s="558"/>
      <c r="BO238" s="558"/>
      <c r="BP238" s="558"/>
      <c r="BQ238" s="560">
        <f t="shared" si="70"/>
        <v>0</v>
      </c>
      <c r="BR238" s="556"/>
      <c r="BS238" s="556"/>
      <c r="BT238" s="556"/>
      <c r="BU238" s="556"/>
      <c r="BV238" s="556"/>
      <c r="BW238" s="560">
        <f t="shared" si="71"/>
        <v>0</v>
      </c>
      <c r="BX238" s="556"/>
      <c r="BY238" s="556"/>
      <c r="BZ238" s="556"/>
      <c r="CA238" s="556"/>
      <c r="CB238" s="556"/>
      <c r="CC238" s="555">
        <f t="shared" si="66"/>
        <v>0</v>
      </c>
      <c r="CD238" s="556"/>
      <c r="CE238" s="556"/>
      <c r="CF238" s="556"/>
      <c r="CG238" s="556"/>
      <c r="CH238" s="556"/>
      <c r="CI238" s="556"/>
      <c r="CK238" s="557">
        <f t="shared" si="85"/>
        <v>0</v>
      </c>
      <c r="CL238" s="558"/>
      <c r="CM238" s="558"/>
      <c r="CN238" s="558"/>
      <c r="CO238" s="558"/>
      <c r="CP238" s="558"/>
      <c r="CQ238" s="558"/>
      <c r="CR238" s="559">
        <f t="shared" si="72"/>
        <v>0</v>
      </c>
      <c r="CS238" s="558"/>
      <c r="CT238" s="558"/>
      <c r="CU238" s="558"/>
      <c r="CV238" s="558"/>
      <c r="CW238" s="558"/>
      <c r="CX238" s="560">
        <f t="shared" si="73"/>
        <v>0</v>
      </c>
      <c r="CY238" s="556"/>
      <c r="CZ238" s="556"/>
      <c r="DA238" s="556"/>
      <c r="DB238" s="556"/>
      <c r="DC238" s="556"/>
      <c r="DD238" s="560">
        <f t="shared" si="74"/>
        <v>0</v>
      </c>
      <c r="DE238" s="556"/>
      <c r="DF238" s="556"/>
      <c r="DG238" s="556"/>
      <c r="DH238" s="556"/>
      <c r="DI238" s="556"/>
      <c r="DJ238" s="555">
        <f t="shared" si="82"/>
        <v>0</v>
      </c>
      <c r="DK238" s="556"/>
      <c r="DL238" s="556"/>
      <c r="DM238" s="556"/>
      <c r="DN238" s="556"/>
      <c r="DO238" s="556"/>
      <c r="DP238" s="556"/>
      <c r="DT238" s="141" t="str">
        <f t="shared" si="75"/>
        <v>-</v>
      </c>
      <c r="DU238" s="558">
        <f>IF(ROWS($DU$25:DU238)&gt;$EH$9,0,ROWS($DU$25:DU238))</f>
        <v>0</v>
      </c>
      <c r="DV238" s="558"/>
      <c r="DW238" s="558"/>
      <c r="DX238" s="558"/>
      <c r="DY238" s="558"/>
      <c r="DZ238" s="557">
        <f t="shared" si="86"/>
        <v>0</v>
      </c>
      <c r="EA238" s="558"/>
      <c r="EB238" s="558"/>
      <c r="EC238" s="558"/>
      <c r="ED238" s="558"/>
      <c r="EE238" s="558"/>
      <c r="EF238" s="558"/>
      <c r="EG238" s="559">
        <f t="shared" si="76"/>
        <v>0</v>
      </c>
      <c r="EH238" s="558"/>
      <c r="EI238" s="558"/>
      <c r="EJ238" s="558"/>
      <c r="EK238" s="558"/>
      <c r="EL238" s="558"/>
      <c r="EM238" s="560">
        <f t="shared" si="77"/>
        <v>0</v>
      </c>
      <c r="EN238" s="556"/>
      <c r="EO238" s="556"/>
      <c r="EP238" s="556"/>
      <c r="EQ238" s="556"/>
      <c r="ER238" s="556"/>
      <c r="ES238" s="560">
        <f t="shared" si="78"/>
        <v>0</v>
      </c>
      <c r="ET238" s="556"/>
      <c r="EU238" s="556"/>
      <c r="EV238" s="556"/>
      <c r="EW238" s="556"/>
      <c r="EX238" s="556"/>
      <c r="EY238" s="555">
        <f t="shared" si="67"/>
        <v>0</v>
      </c>
      <c r="EZ238" s="556"/>
      <c r="FA238" s="556"/>
      <c r="FB238" s="556"/>
      <c r="FC238" s="556"/>
      <c r="FD238" s="556"/>
      <c r="FE238" s="556"/>
      <c r="FG238" s="557">
        <f t="shared" si="87"/>
        <v>0</v>
      </c>
      <c r="FH238" s="558"/>
      <c r="FI238" s="558"/>
      <c r="FJ238" s="558"/>
      <c r="FK238" s="558"/>
      <c r="FL238" s="558"/>
      <c r="FM238" s="558"/>
      <c r="FN238" s="559">
        <f t="shared" si="79"/>
        <v>0</v>
      </c>
      <c r="FO238" s="558"/>
      <c r="FP238" s="558"/>
      <c r="FQ238" s="558"/>
      <c r="FR238" s="558"/>
      <c r="FS238" s="558"/>
      <c r="FT238" s="560">
        <f t="shared" si="80"/>
        <v>0</v>
      </c>
      <c r="FU238" s="556"/>
      <c r="FV238" s="556"/>
      <c r="FW238" s="556"/>
      <c r="FX238" s="556"/>
      <c r="FY238" s="556"/>
      <c r="FZ238" s="560">
        <f t="shared" si="81"/>
        <v>0</v>
      </c>
      <c r="GA238" s="556"/>
      <c r="GB238" s="556"/>
      <c r="GC238" s="556"/>
      <c r="GD238" s="556"/>
      <c r="GE238" s="556"/>
      <c r="GF238" s="555">
        <f t="shared" si="83"/>
        <v>0</v>
      </c>
      <c r="GG238" s="556"/>
      <c r="GH238" s="556"/>
      <c r="GI238" s="556"/>
      <c r="GJ238" s="556"/>
      <c r="GK238" s="556"/>
      <c r="GL238" s="556"/>
      <c r="GV238" s="1"/>
      <c r="GW238" s="1"/>
      <c r="GX238" s="1"/>
      <c r="GY238" s="1"/>
      <c r="GZ238" s="1"/>
      <c r="HA238" s="1"/>
      <c r="HB238" s="1"/>
      <c r="HC238" s="1"/>
      <c r="HD238" s="1"/>
      <c r="HE238" s="1"/>
      <c r="HF238" s="1"/>
      <c r="HG238" s="1"/>
      <c r="HH238" s="1"/>
      <c r="HI238" s="1"/>
    </row>
    <row r="239" spans="50:217" ht="12.75">
      <c r="AX239" s="141" t="str">
        <f t="shared" si="68"/>
        <v>-</v>
      </c>
      <c r="AY239" s="558">
        <f>IF(ROWS($AY$25:AY239)&gt;$BL$9,0,ROWS($AY$25:AY239))</f>
        <v>0</v>
      </c>
      <c r="AZ239" s="558"/>
      <c r="BA239" s="558"/>
      <c r="BB239" s="558"/>
      <c r="BC239" s="558"/>
      <c r="BD239" s="557">
        <f t="shared" si="84"/>
        <v>0</v>
      </c>
      <c r="BE239" s="558"/>
      <c r="BF239" s="558"/>
      <c r="BG239" s="558"/>
      <c r="BH239" s="558"/>
      <c r="BI239" s="558"/>
      <c r="BJ239" s="558"/>
      <c r="BK239" s="559">
        <f t="shared" si="69"/>
        <v>0</v>
      </c>
      <c r="BL239" s="558"/>
      <c r="BM239" s="558"/>
      <c r="BN239" s="558"/>
      <c r="BO239" s="558"/>
      <c r="BP239" s="558"/>
      <c r="BQ239" s="560">
        <f t="shared" si="70"/>
        <v>0</v>
      </c>
      <c r="BR239" s="556"/>
      <c r="BS239" s="556"/>
      <c r="BT239" s="556"/>
      <c r="BU239" s="556"/>
      <c r="BV239" s="556"/>
      <c r="BW239" s="560">
        <f t="shared" si="71"/>
        <v>0</v>
      </c>
      <c r="BX239" s="556"/>
      <c r="BY239" s="556"/>
      <c r="BZ239" s="556"/>
      <c r="CA239" s="556"/>
      <c r="CB239" s="556"/>
      <c r="CC239" s="555">
        <f t="shared" si="66"/>
        <v>0</v>
      </c>
      <c r="CD239" s="556"/>
      <c r="CE239" s="556"/>
      <c r="CF239" s="556"/>
      <c r="CG239" s="556"/>
      <c r="CH239" s="556"/>
      <c r="CI239" s="556"/>
      <c r="CK239" s="557">
        <f t="shared" si="85"/>
        <v>0</v>
      </c>
      <c r="CL239" s="558"/>
      <c r="CM239" s="558"/>
      <c r="CN239" s="558"/>
      <c r="CO239" s="558"/>
      <c r="CP239" s="558"/>
      <c r="CQ239" s="558"/>
      <c r="CR239" s="559">
        <f t="shared" si="72"/>
        <v>0</v>
      </c>
      <c r="CS239" s="558"/>
      <c r="CT239" s="558"/>
      <c r="CU239" s="558"/>
      <c r="CV239" s="558"/>
      <c r="CW239" s="558"/>
      <c r="CX239" s="560">
        <f t="shared" si="73"/>
        <v>0</v>
      </c>
      <c r="CY239" s="556"/>
      <c r="CZ239" s="556"/>
      <c r="DA239" s="556"/>
      <c r="DB239" s="556"/>
      <c r="DC239" s="556"/>
      <c r="DD239" s="560">
        <f t="shared" si="74"/>
        <v>0</v>
      </c>
      <c r="DE239" s="556"/>
      <c r="DF239" s="556"/>
      <c r="DG239" s="556"/>
      <c r="DH239" s="556"/>
      <c r="DI239" s="556"/>
      <c r="DJ239" s="555">
        <f t="shared" si="82"/>
        <v>0</v>
      </c>
      <c r="DK239" s="556"/>
      <c r="DL239" s="556"/>
      <c r="DM239" s="556"/>
      <c r="DN239" s="556"/>
      <c r="DO239" s="556"/>
      <c r="DP239" s="556"/>
      <c r="DT239" s="141" t="str">
        <f t="shared" si="75"/>
        <v>-</v>
      </c>
      <c r="DU239" s="558">
        <f>IF(ROWS($DU$25:DU239)&gt;$EH$9,0,ROWS($DU$25:DU239))</f>
        <v>0</v>
      </c>
      <c r="DV239" s="558"/>
      <c r="DW239" s="558"/>
      <c r="DX239" s="558"/>
      <c r="DY239" s="558"/>
      <c r="DZ239" s="557">
        <f t="shared" si="86"/>
        <v>0</v>
      </c>
      <c r="EA239" s="558"/>
      <c r="EB239" s="558"/>
      <c r="EC239" s="558"/>
      <c r="ED239" s="558"/>
      <c r="EE239" s="558"/>
      <c r="EF239" s="558"/>
      <c r="EG239" s="559">
        <f t="shared" si="76"/>
        <v>0</v>
      </c>
      <c r="EH239" s="558"/>
      <c r="EI239" s="558"/>
      <c r="EJ239" s="558"/>
      <c r="EK239" s="558"/>
      <c r="EL239" s="558"/>
      <c r="EM239" s="560">
        <f t="shared" si="77"/>
        <v>0</v>
      </c>
      <c r="EN239" s="556"/>
      <c r="EO239" s="556"/>
      <c r="EP239" s="556"/>
      <c r="EQ239" s="556"/>
      <c r="ER239" s="556"/>
      <c r="ES239" s="560">
        <f t="shared" si="78"/>
        <v>0</v>
      </c>
      <c r="ET239" s="556"/>
      <c r="EU239" s="556"/>
      <c r="EV239" s="556"/>
      <c r="EW239" s="556"/>
      <c r="EX239" s="556"/>
      <c r="EY239" s="555">
        <f t="shared" si="67"/>
        <v>0</v>
      </c>
      <c r="EZ239" s="556"/>
      <c r="FA239" s="556"/>
      <c r="FB239" s="556"/>
      <c r="FC239" s="556"/>
      <c r="FD239" s="556"/>
      <c r="FE239" s="556"/>
      <c r="FG239" s="557">
        <f t="shared" si="87"/>
        <v>0</v>
      </c>
      <c r="FH239" s="558"/>
      <c r="FI239" s="558"/>
      <c r="FJ239" s="558"/>
      <c r="FK239" s="558"/>
      <c r="FL239" s="558"/>
      <c r="FM239" s="558"/>
      <c r="FN239" s="559">
        <f t="shared" si="79"/>
        <v>0</v>
      </c>
      <c r="FO239" s="558"/>
      <c r="FP239" s="558"/>
      <c r="FQ239" s="558"/>
      <c r="FR239" s="558"/>
      <c r="FS239" s="558"/>
      <c r="FT239" s="560">
        <f t="shared" si="80"/>
        <v>0</v>
      </c>
      <c r="FU239" s="556"/>
      <c r="FV239" s="556"/>
      <c r="FW239" s="556"/>
      <c r="FX239" s="556"/>
      <c r="FY239" s="556"/>
      <c r="FZ239" s="560">
        <f t="shared" si="81"/>
        <v>0</v>
      </c>
      <c r="GA239" s="556"/>
      <c r="GB239" s="556"/>
      <c r="GC239" s="556"/>
      <c r="GD239" s="556"/>
      <c r="GE239" s="556"/>
      <c r="GF239" s="555">
        <f t="shared" si="83"/>
        <v>0</v>
      </c>
      <c r="GG239" s="556"/>
      <c r="GH239" s="556"/>
      <c r="GI239" s="556"/>
      <c r="GJ239" s="556"/>
      <c r="GK239" s="556"/>
      <c r="GL239" s="556"/>
      <c r="GV239" s="1"/>
      <c r="GW239" s="1"/>
      <c r="GX239" s="1"/>
      <c r="GY239" s="1"/>
      <c r="GZ239" s="1"/>
      <c r="HA239" s="1"/>
      <c r="HB239" s="1"/>
      <c r="HC239" s="1"/>
      <c r="HD239" s="1"/>
      <c r="HE239" s="1"/>
      <c r="HF239" s="1"/>
      <c r="HG239" s="1"/>
      <c r="HH239" s="1"/>
      <c r="HI239" s="1"/>
    </row>
    <row r="240" spans="50:217" ht="12.75">
      <c r="AX240" s="141" t="str">
        <f t="shared" si="68"/>
        <v>-</v>
      </c>
      <c r="AY240" s="558">
        <f>IF(ROWS($AY$25:AY240)&gt;$BL$9,0,ROWS($AY$25:AY240))</f>
        <v>0</v>
      </c>
      <c r="AZ240" s="558"/>
      <c r="BA240" s="558"/>
      <c r="BB240" s="558"/>
      <c r="BC240" s="558"/>
      <c r="BD240" s="557">
        <f t="shared" si="84"/>
        <v>0</v>
      </c>
      <c r="BE240" s="558"/>
      <c r="BF240" s="558"/>
      <c r="BG240" s="558"/>
      <c r="BH240" s="558"/>
      <c r="BI240" s="558"/>
      <c r="BJ240" s="558"/>
      <c r="BK240" s="559">
        <f t="shared" si="69"/>
        <v>0</v>
      </c>
      <c r="BL240" s="558"/>
      <c r="BM240" s="558"/>
      <c r="BN240" s="558"/>
      <c r="BO240" s="558"/>
      <c r="BP240" s="558"/>
      <c r="BQ240" s="560">
        <f t="shared" si="70"/>
        <v>0</v>
      </c>
      <c r="BR240" s="556"/>
      <c r="BS240" s="556"/>
      <c r="BT240" s="556"/>
      <c r="BU240" s="556"/>
      <c r="BV240" s="556"/>
      <c r="BW240" s="560">
        <f t="shared" si="71"/>
        <v>0</v>
      </c>
      <c r="BX240" s="556"/>
      <c r="BY240" s="556"/>
      <c r="BZ240" s="556"/>
      <c r="CA240" s="556"/>
      <c r="CB240" s="556"/>
      <c r="CC240" s="555">
        <f t="shared" si="66"/>
        <v>0</v>
      </c>
      <c r="CD240" s="556"/>
      <c r="CE240" s="556"/>
      <c r="CF240" s="556"/>
      <c r="CG240" s="556"/>
      <c r="CH240" s="556"/>
      <c r="CI240" s="556"/>
      <c r="CK240" s="557">
        <f t="shared" si="85"/>
        <v>0</v>
      </c>
      <c r="CL240" s="558"/>
      <c r="CM240" s="558"/>
      <c r="CN240" s="558"/>
      <c r="CO240" s="558"/>
      <c r="CP240" s="558"/>
      <c r="CQ240" s="558"/>
      <c r="CR240" s="559">
        <f t="shared" si="72"/>
        <v>0</v>
      </c>
      <c r="CS240" s="558"/>
      <c r="CT240" s="558"/>
      <c r="CU240" s="558"/>
      <c r="CV240" s="558"/>
      <c r="CW240" s="558"/>
      <c r="CX240" s="560">
        <f t="shared" si="73"/>
        <v>0</v>
      </c>
      <c r="CY240" s="556"/>
      <c r="CZ240" s="556"/>
      <c r="DA240" s="556"/>
      <c r="DB240" s="556"/>
      <c r="DC240" s="556"/>
      <c r="DD240" s="560">
        <f t="shared" si="74"/>
        <v>0</v>
      </c>
      <c r="DE240" s="556"/>
      <c r="DF240" s="556"/>
      <c r="DG240" s="556"/>
      <c r="DH240" s="556"/>
      <c r="DI240" s="556"/>
      <c r="DJ240" s="555">
        <f t="shared" si="82"/>
        <v>0</v>
      </c>
      <c r="DK240" s="556"/>
      <c r="DL240" s="556"/>
      <c r="DM240" s="556"/>
      <c r="DN240" s="556"/>
      <c r="DO240" s="556"/>
      <c r="DP240" s="556"/>
      <c r="DT240" s="141" t="str">
        <f t="shared" si="75"/>
        <v>-</v>
      </c>
      <c r="DU240" s="558">
        <f>IF(ROWS($DU$25:DU240)&gt;$EH$9,0,ROWS($DU$25:DU240))</f>
        <v>0</v>
      </c>
      <c r="DV240" s="558"/>
      <c r="DW240" s="558"/>
      <c r="DX240" s="558"/>
      <c r="DY240" s="558"/>
      <c r="DZ240" s="557">
        <f t="shared" si="86"/>
        <v>0</v>
      </c>
      <c r="EA240" s="558"/>
      <c r="EB240" s="558"/>
      <c r="EC240" s="558"/>
      <c r="ED240" s="558"/>
      <c r="EE240" s="558"/>
      <c r="EF240" s="558"/>
      <c r="EG240" s="559">
        <f t="shared" si="76"/>
        <v>0</v>
      </c>
      <c r="EH240" s="558"/>
      <c r="EI240" s="558"/>
      <c r="EJ240" s="558"/>
      <c r="EK240" s="558"/>
      <c r="EL240" s="558"/>
      <c r="EM240" s="560">
        <f t="shared" si="77"/>
        <v>0</v>
      </c>
      <c r="EN240" s="556"/>
      <c r="EO240" s="556"/>
      <c r="EP240" s="556"/>
      <c r="EQ240" s="556"/>
      <c r="ER240" s="556"/>
      <c r="ES240" s="560">
        <f t="shared" si="78"/>
        <v>0</v>
      </c>
      <c r="ET240" s="556"/>
      <c r="EU240" s="556"/>
      <c r="EV240" s="556"/>
      <c r="EW240" s="556"/>
      <c r="EX240" s="556"/>
      <c r="EY240" s="555">
        <f t="shared" si="67"/>
        <v>0</v>
      </c>
      <c r="EZ240" s="556"/>
      <c r="FA240" s="556"/>
      <c r="FB240" s="556"/>
      <c r="FC240" s="556"/>
      <c r="FD240" s="556"/>
      <c r="FE240" s="556"/>
      <c r="FG240" s="557">
        <f t="shared" si="87"/>
        <v>0</v>
      </c>
      <c r="FH240" s="558"/>
      <c r="FI240" s="558"/>
      <c r="FJ240" s="558"/>
      <c r="FK240" s="558"/>
      <c r="FL240" s="558"/>
      <c r="FM240" s="558"/>
      <c r="FN240" s="559">
        <f t="shared" si="79"/>
        <v>0</v>
      </c>
      <c r="FO240" s="558"/>
      <c r="FP240" s="558"/>
      <c r="FQ240" s="558"/>
      <c r="FR240" s="558"/>
      <c r="FS240" s="558"/>
      <c r="FT240" s="560">
        <f t="shared" si="80"/>
        <v>0</v>
      </c>
      <c r="FU240" s="556"/>
      <c r="FV240" s="556"/>
      <c r="FW240" s="556"/>
      <c r="FX240" s="556"/>
      <c r="FY240" s="556"/>
      <c r="FZ240" s="560">
        <f t="shared" si="81"/>
        <v>0</v>
      </c>
      <c r="GA240" s="556"/>
      <c r="GB240" s="556"/>
      <c r="GC240" s="556"/>
      <c r="GD240" s="556"/>
      <c r="GE240" s="556"/>
      <c r="GF240" s="555">
        <f t="shared" si="83"/>
        <v>0</v>
      </c>
      <c r="GG240" s="556"/>
      <c r="GH240" s="556"/>
      <c r="GI240" s="556"/>
      <c r="GJ240" s="556"/>
      <c r="GK240" s="556"/>
      <c r="GL240" s="556"/>
      <c r="GV240" s="1"/>
      <c r="GW240" s="1"/>
      <c r="GX240" s="1"/>
      <c r="GY240" s="1"/>
      <c r="GZ240" s="1"/>
      <c r="HA240" s="1"/>
      <c r="HB240" s="1"/>
      <c r="HC240" s="1"/>
      <c r="HD240" s="1"/>
      <c r="HE240" s="1"/>
      <c r="HF240" s="1"/>
      <c r="HG240" s="1"/>
      <c r="HH240" s="1"/>
      <c r="HI240" s="1"/>
    </row>
    <row r="241" spans="50:217" ht="12.75">
      <c r="AX241" s="141" t="str">
        <f t="shared" si="68"/>
        <v>-</v>
      </c>
      <c r="AY241" s="558">
        <f>IF(ROWS($AY$25:AY241)&gt;$BL$9,0,ROWS($AY$25:AY241))</f>
        <v>0</v>
      </c>
      <c r="AZ241" s="558"/>
      <c r="BA241" s="558"/>
      <c r="BB241" s="558"/>
      <c r="BC241" s="558"/>
      <c r="BD241" s="557">
        <f t="shared" si="84"/>
        <v>0</v>
      </c>
      <c r="BE241" s="558"/>
      <c r="BF241" s="558"/>
      <c r="BG241" s="558"/>
      <c r="BH241" s="558"/>
      <c r="BI241" s="558"/>
      <c r="BJ241" s="558"/>
      <c r="BK241" s="559">
        <f t="shared" si="69"/>
        <v>0</v>
      </c>
      <c r="BL241" s="558"/>
      <c r="BM241" s="558"/>
      <c r="BN241" s="558"/>
      <c r="BO241" s="558"/>
      <c r="BP241" s="558"/>
      <c r="BQ241" s="560">
        <f t="shared" si="70"/>
        <v>0</v>
      </c>
      <c r="BR241" s="556"/>
      <c r="BS241" s="556"/>
      <c r="BT241" s="556"/>
      <c r="BU241" s="556"/>
      <c r="BV241" s="556"/>
      <c r="BW241" s="560">
        <f t="shared" si="71"/>
        <v>0</v>
      </c>
      <c r="BX241" s="556"/>
      <c r="BY241" s="556"/>
      <c r="BZ241" s="556"/>
      <c r="CA241" s="556"/>
      <c r="CB241" s="556"/>
      <c r="CC241" s="555">
        <f t="shared" si="66"/>
        <v>0</v>
      </c>
      <c r="CD241" s="556"/>
      <c r="CE241" s="556"/>
      <c r="CF241" s="556"/>
      <c r="CG241" s="556"/>
      <c r="CH241" s="556"/>
      <c r="CI241" s="556"/>
      <c r="CK241" s="557">
        <f t="shared" si="85"/>
        <v>0</v>
      </c>
      <c r="CL241" s="558"/>
      <c r="CM241" s="558"/>
      <c r="CN241" s="558"/>
      <c r="CO241" s="558"/>
      <c r="CP241" s="558"/>
      <c r="CQ241" s="558"/>
      <c r="CR241" s="559">
        <f t="shared" si="72"/>
        <v>0</v>
      </c>
      <c r="CS241" s="558"/>
      <c r="CT241" s="558"/>
      <c r="CU241" s="558"/>
      <c r="CV241" s="558"/>
      <c r="CW241" s="558"/>
      <c r="CX241" s="560">
        <f t="shared" si="73"/>
        <v>0</v>
      </c>
      <c r="CY241" s="556"/>
      <c r="CZ241" s="556"/>
      <c r="DA241" s="556"/>
      <c r="DB241" s="556"/>
      <c r="DC241" s="556"/>
      <c r="DD241" s="560">
        <f t="shared" si="74"/>
        <v>0</v>
      </c>
      <c r="DE241" s="556"/>
      <c r="DF241" s="556"/>
      <c r="DG241" s="556"/>
      <c r="DH241" s="556"/>
      <c r="DI241" s="556"/>
      <c r="DJ241" s="555">
        <f t="shared" si="82"/>
        <v>0</v>
      </c>
      <c r="DK241" s="556"/>
      <c r="DL241" s="556"/>
      <c r="DM241" s="556"/>
      <c r="DN241" s="556"/>
      <c r="DO241" s="556"/>
      <c r="DP241" s="556"/>
      <c r="DT241" s="141" t="str">
        <f t="shared" si="75"/>
        <v>-</v>
      </c>
      <c r="DU241" s="558">
        <f>IF(ROWS($DU$25:DU241)&gt;$EH$9,0,ROWS($DU$25:DU241))</f>
        <v>0</v>
      </c>
      <c r="DV241" s="558"/>
      <c r="DW241" s="558"/>
      <c r="DX241" s="558"/>
      <c r="DY241" s="558"/>
      <c r="DZ241" s="557">
        <f t="shared" si="86"/>
        <v>0</v>
      </c>
      <c r="EA241" s="558"/>
      <c r="EB241" s="558"/>
      <c r="EC241" s="558"/>
      <c r="ED241" s="558"/>
      <c r="EE241" s="558"/>
      <c r="EF241" s="558"/>
      <c r="EG241" s="559">
        <f t="shared" si="76"/>
        <v>0</v>
      </c>
      <c r="EH241" s="558"/>
      <c r="EI241" s="558"/>
      <c r="EJ241" s="558"/>
      <c r="EK241" s="558"/>
      <c r="EL241" s="558"/>
      <c r="EM241" s="560">
        <f t="shared" si="77"/>
        <v>0</v>
      </c>
      <c r="EN241" s="556"/>
      <c r="EO241" s="556"/>
      <c r="EP241" s="556"/>
      <c r="EQ241" s="556"/>
      <c r="ER241" s="556"/>
      <c r="ES241" s="560">
        <f t="shared" si="78"/>
        <v>0</v>
      </c>
      <c r="ET241" s="556"/>
      <c r="EU241" s="556"/>
      <c r="EV241" s="556"/>
      <c r="EW241" s="556"/>
      <c r="EX241" s="556"/>
      <c r="EY241" s="555">
        <f t="shared" si="67"/>
        <v>0</v>
      </c>
      <c r="EZ241" s="556"/>
      <c r="FA241" s="556"/>
      <c r="FB241" s="556"/>
      <c r="FC241" s="556"/>
      <c r="FD241" s="556"/>
      <c r="FE241" s="556"/>
      <c r="FG241" s="557">
        <f t="shared" si="87"/>
        <v>0</v>
      </c>
      <c r="FH241" s="558"/>
      <c r="FI241" s="558"/>
      <c r="FJ241" s="558"/>
      <c r="FK241" s="558"/>
      <c r="FL241" s="558"/>
      <c r="FM241" s="558"/>
      <c r="FN241" s="559">
        <f t="shared" si="79"/>
        <v>0</v>
      </c>
      <c r="FO241" s="558"/>
      <c r="FP241" s="558"/>
      <c r="FQ241" s="558"/>
      <c r="FR241" s="558"/>
      <c r="FS241" s="558"/>
      <c r="FT241" s="560">
        <f t="shared" si="80"/>
        <v>0</v>
      </c>
      <c r="FU241" s="556"/>
      <c r="FV241" s="556"/>
      <c r="FW241" s="556"/>
      <c r="FX241" s="556"/>
      <c r="FY241" s="556"/>
      <c r="FZ241" s="560">
        <f t="shared" si="81"/>
        <v>0</v>
      </c>
      <c r="GA241" s="556"/>
      <c r="GB241" s="556"/>
      <c r="GC241" s="556"/>
      <c r="GD241" s="556"/>
      <c r="GE241" s="556"/>
      <c r="GF241" s="555">
        <f t="shared" si="83"/>
        <v>0</v>
      </c>
      <c r="GG241" s="556"/>
      <c r="GH241" s="556"/>
      <c r="GI241" s="556"/>
      <c r="GJ241" s="556"/>
      <c r="GK241" s="556"/>
      <c r="GL241" s="556"/>
      <c r="GV241" s="1"/>
      <c r="GW241" s="1"/>
      <c r="GX241" s="1"/>
      <c r="GY241" s="1"/>
      <c r="GZ241" s="1"/>
      <c r="HA241" s="1"/>
      <c r="HB241" s="1"/>
      <c r="HC241" s="1"/>
      <c r="HD241" s="1"/>
      <c r="HE241" s="1"/>
      <c r="HF241" s="1"/>
      <c r="HG241" s="1"/>
      <c r="HH241" s="1"/>
      <c r="HI241" s="1"/>
    </row>
    <row r="242" spans="50:217" ht="12.75">
      <c r="AX242" s="141" t="str">
        <f t="shared" si="68"/>
        <v>-</v>
      </c>
      <c r="AY242" s="558">
        <f>IF(ROWS($AY$25:AY242)&gt;$BL$9,0,ROWS($AY$25:AY242))</f>
        <v>0</v>
      </c>
      <c r="AZ242" s="558"/>
      <c r="BA242" s="558"/>
      <c r="BB242" s="558"/>
      <c r="BC242" s="558"/>
      <c r="BD242" s="557">
        <f t="shared" si="84"/>
        <v>0</v>
      </c>
      <c r="BE242" s="558"/>
      <c r="BF242" s="558"/>
      <c r="BG242" s="558"/>
      <c r="BH242" s="558"/>
      <c r="BI242" s="558"/>
      <c r="BJ242" s="558"/>
      <c r="BK242" s="559">
        <f t="shared" si="69"/>
        <v>0</v>
      </c>
      <c r="BL242" s="558"/>
      <c r="BM242" s="558"/>
      <c r="BN242" s="558"/>
      <c r="BO242" s="558"/>
      <c r="BP242" s="558"/>
      <c r="BQ242" s="560">
        <f t="shared" si="70"/>
        <v>0</v>
      </c>
      <c r="BR242" s="556"/>
      <c r="BS242" s="556"/>
      <c r="BT242" s="556"/>
      <c r="BU242" s="556"/>
      <c r="BV242" s="556"/>
      <c r="BW242" s="560">
        <f t="shared" si="71"/>
        <v>0</v>
      </c>
      <c r="BX242" s="556"/>
      <c r="BY242" s="556"/>
      <c r="BZ242" s="556"/>
      <c r="CA242" s="556"/>
      <c r="CB242" s="556"/>
      <c r="CC242" s="555">
        <f t="shared" si="66"/>
        <v>0</v>
      </c>
      <c r="CD242" s="556"/>
      <c r="CE242" s="556"/>
      <c r="CF242" s="556"/>
      <c r="CG242" s="556"/>
      <c r="CH242" s="556"/>
      <c r="CI242" s="556"/>
      <c r="CK242" s="557">
        <f t="shared" si="85"/>
        <v>0</v>
      </c>
      <c r="CL242" s="558"/>
      <c r="CM242" s="558"/>
      <c r="CN242" s="558"/>
      <c r="CO242" s="558"/>
      <c r="CP242" s="558"/>
      <c r="CQ242" s="558"/>
      <c r="CR242" s="559">
        <f t="shared" si="72"/>
        <v>0</v>
      </c>
      <c r="CS242" s="558"/>
      <c r="CT242" s="558"/>
      <c r="CU242" s="558"/>
      <c r="CV242" s="558"/>
      <c r="CW242" s="558"/>
      <c r="CX242" s="560">
        <f t="shared" si="73"/>
        <v>0</v>
      </c>
      <c r="CY242" s="556"/>
      <c r="CZ242" s="556"/>
      <c r="DA242" s="556"/>
      <c r="DB242" s="556"/>
      <c r="DC242" s="556"/>
      <c r="DD242" s="560">
        <f t="shared" si="74"/>
        <v>0</v>
      </c>
      <c r="DE242" s="556"/>
      <c r="DF242" s="556"/>
      <c r="DG242" s="556"/>
      <c r="DH242" s="556"/>
      <c r="DI242" s="556"/>
      <c r="DJ242" s="555">
        <f t="shared" si="82"/>
        <v>0</v>
      </c>
      <c r="DK242" s="556"/>
      <c r="DL242" s="556"/>
      <c r="DM242" s="556"/>
      <c r="DN242" s="556"/>
      <c r="DO242" s="556"/>
      <c r="DP242" s="556"/>
      <c r="DT242" s="141" t="str">
        <f t="shared" si="75"/>
        <v>-</v>
      </c>
      <c r="DU242" s="558">
        <f>IF(ROWS($DU$25:DU242)&gt;$EH$9,0,ROWS($DU$25:DU242))</f>
        <v>0</v>
      </c>
      <c r="DV242" s="558"/>
      <c r="DW242" s="558"/>
      <c r="DX242" s="558"/>
      <c r="DY242" s="558"/>
      <c r="DZ242" s="557">
        <f t="shared" si="86"/>
        <v>0</v>
      </c>
      <c r="EA242" s="558"/>
      <c r="EB242" s="558"/>
      <c r="EC242" s="558"/>
      <c r="ED242" s="558"/>
      <c r="EE242" s="558"/>
      <c r="EF242" s="558"/>
      <c r="EG242" s="559">
        <f t="shared" si="76"/>
        <v>0</v>
      </c>
      <c r="EH242" s="558"/>
      <c r="EI242" s="558"/>
      <c r="EJ242" s="558"/>
      <c r="EK242" s="558"/>
      <c r="EL242" s="558"/>
      <c r="EM242" s="560">
        <f t="shared" si="77"/>
        <v>0</v>
      </c>
      <c r="EN242" s="556"/>
      <c r="EO242" s="556"/>
      <c r="EP242" s="556"/>
      <c r="EQ242" s="556"/>
      <c r="ER242" s="556"/>
      <c r="ES242" s="560">
        <f t="shared" si="78"/>
        <v>0</v>
      </c>
      <c r="ET242" s="556"/>
      <c r="EU242" s="556"/>
      <c r="EV242" s="556"/>
      <c r="EW242" s="556"/>
      <c r="EX242" s="556"/>
      <c r="EY242" s="555">
        <f t="shared" si="67"/>
        <v>0</v>
      </c>
      <c r="EZ242" s="556"/>
      <c r="FA242" s="556"/>
      <c r="FB242" s="556"/>
      <c r="FC242" s="556"/>
      <c r="FD242" s="556"/>
      <c r="FE242" s="556"/>
      <c r="FG242" s="557">
        <f t="shared" si="87"/>
        <v>0</v>
      </c>
      <c r="FH242" s="558"/>
      <c r="FI242" s="558"/>
      <c r="FJ242" s="558"/>
      <c r="FK242" s="558"/>
      <c r="FL242" s="558"/>
      <c r="FM242" s="558"/>
      <c r="FN242" s="559">
        <f t="shared" si="79"/>
        <v>0</v>
      </c>
      <c r="FO242" s="558"/>
      <c r="FP242" s="558"/>
      <c r="FQ242" s="558"/>
      <c r="FR242" s="558"/>
      <c r="FS242" s="558"/>
      <c r="FT242" s="560">
        <f t="shared" si="80"/>
        <v>0</v>
      </c>
      <c r="FU242" s="556"/>
      <c r="FV242" s="556"/>
      <c r="FW242" s="556"/>
      <c r="FX242" s="556"/>
      <c r="FY242" s="556"/>
      <c r="FZ242" s="560">
        <f t="shared" si="81"/>
        <v>0</v>
      </c>
      <c r="GA242" s="556"/>
      <c r="GB242" s="556"/>
      <c r="GC242" s="556"/>
      <c r="GD242" s="556"/>
      <c r="GE242" s="556"/>
      <c r="GF242" s="555">
        <f t="shared" si="83"/>
        <v>0</v>
      </c>
      <c r="GG242" s="556"/>
      <c r="GH242" s="556"/>
      <c r="GI242" s="556"/>
      <c r="GJ242" s="556"/>
      <c r="GK242" s="556"/>
      <c r="GL242" s="556"/>
      <c r="GV242" s="1"/>
      <c r="GW242" s="1"/>
      <c r="GX242" s="1"/>
      <c r="GY242" s="1"/>
      <c r="GZ242" s="1"/>
      <c r="HA242" s="1"/>
      <c r="HB242" s="1"/>
      <c r="HC242" s="1"/>
      <c r="HD242" s="1"/>
      <c r="HE242" s="1"/>
      <c r="HF242" s="1"/>
      <c r="HG242" s="1"/>
      <c r="HH242" s="1"/>
      <c r="HI242" s="1"/>
    </row>
    <row r="243" spans="50:217" ht="12.75">
      <c r="AX243" s="141" t="str">
        <f t="shared" si="68"/>
        <v>-</v>
      </c>
      <c r="AY243" s="558">
        <f>IF(ROWS($AY$25:AY243)&gt;$BL$9,0,ROWS($AY$25:AY243))</f>
        <v>0</v>
      </c>
      <c r="AZ243" s="558"/>
      <c r="BA243" s="558"/>
      <c r="BB243" s="558"/>
      <c r="BC243" s="558"/>
      <c r="BD243" s="557">
        <f t="shared" si="84"/>
        <v>0</v>
      </c>
      <c r="BE243" s="558"/>
      <c r="BF243" s="558"/>
      <c r="BG243" s="558"/>
      <c r="BH243" s="558"/>
      <c r="BI243" s="558"/>
      <c r="BJ243" s="558"/>
      <c r="BK243" s="559">
        <f t="shared" si="69"/>
        <v>0</v>
      </c>
      <c r="BL243" s="558"/>
      <c r="BM243" s="558"/>
      <c r="BN243" s="558"/>
      <c r="BO243" s="558"/>
      <c r="BP243" s="558"/>
      <c r="BQ243" s="560">
        <f t="shared" si="70"/>
        <v>0</v>
      </c>
      <c r="BR243" s="556"/>
      <c r="BS243" s="556"/>
      <c r="BT243" s="556"/>
      <c r="BU243" s="556"/>
      <c r="BV243" s="556"/>
      <c r="BW243" s="560">
        <f t="shared" si="71"/>
        <v>0</v>
      </c>
      <c r="BX243" s="556"/>
      <c r="BY243" s="556"/>
      <c r="BZ243" s="556"/>
      <c r="CA243" s="556"/>
      <c r="CB243" s="556"/>
      <c r="CC243" s="555">
        <f t="shared" si="66"/>
        <v>0</v>
      </c>
      <c r="CD243" s="556"/>
      <c r="CE243" s="556"/>
      <c r="CF243" s="556"/>
      <c r="CG243" s="556"/>
      <c r="CH243" s="556"/>
      <c r="CI243" s="556"/>
      <c r="CK243" s="557">
        <f t="shared" si="85"/>
        <v>0</v>
      </c>
      <c r="CL243" s="558"/>
      <c r="CM243" s="558"/>
      <c r="CN243" s="558"/>
      <c r="CO243" s="558"/>
      <c r="CP243" s="558"/>
      <c r="CQ243" s="558"/>
      <c r="CR243" s="559">
        <f t="shared" si="72"/>
        <v>0</v>
      </c>
      <c r="CS243" s="558"/>
      <c r="CT243" s="558"/>
      <c r="CU243" s="558"/>
      <c r="CV243" s="558"/>
      <c r="CW243" s="558"/>
      <c r="CX243" s="560">
        <f t="shared" si="73"/>
        <v>0</v>
      </c>
      <c r="CY243" s="556"/>
      <c r="CZ243" s="556"/>
      <c r="DA243" s="556"/>
      <c r="DB243" s="556"/>
      <c r="DC243" s="556"/>
      <c r="DD243" s="560">
        <f t="shared" si="74"/>
        <v>0</v>
      </c>
      <c r="DE243" s="556"/>
      <c r="DF243" s="556"/>
      <c r="DG243" s="556"/>
      <c r="DH243" s="556"/>
      <c r="DI243" s="556"/>
      <c r="DJ243" s="555">
        <f t="shared" si="82"/>
        <v>0</v>
      </c>
      <c r="DK243" s="556"/>
      <c r="DL243" s="556"/>
      <c r="DM243" s="556"/>
      <c r="DN243" s="556"/>
      <c r="DO243" s="556"/>
      <c r="DP243" s="556"/>
      <c r="DT243" s="141" t="str">
        <f t="shared" si="75"/>
        <v>-</v>
      </c>
      <c r="DU243" s="558">
        <f>IF(ROWS($DU$25:DU243)&gt;$EH$9,0,ROWS($DU$25:DU243))</f>
        <v>0</v>
      </c>
      <c r="DV243" s="558"/>
      <c r="DW243" s="558"/>
      <c r="DX243" s="558"/>
      <c r="DY243" s="558"/>
      <c r="DZ243" s="557">
        <f t="shared" si="86"/>
        <v>0</v>
      </c>
      <c r="EA243" s="558"/>
      <c r="EB243" s="558"/>
      <c r="EC243" s="558"/>
      <c r="ED243" s="558"/>
      <c r="EE243" s="558"/>
      <c r="EF243" s="558"/>
      <c r="EG243" s="559">
        <f t="shared" si="76"/>
        <v>0</v>
      </c>
      <c r="EH243" s="558"/>
      <c r="EI243" s="558"/>
      <c r="EJ243" s="558"/>
      <c r="EK243" s="558"/>
      <c r="EL243" s="558"/>
      <c r="EM243" s="560">
        <f t="shared" si="77"/>
        <v>0</v>
      </c>
      <c r="EN243" s="556"/>
      <c r="EO243" s="556"/>
      <c r="EP243" s="556"/>
      <c r="EQ243" s="556"/>
      <c r="ER243" s="556"/>
      <c r="ES243" s="560">
        <f t="shared" si="78"/>
        <v>0</v>
      </c>
      <c r="ET243" s="556"/>
      <c r="EU243" s="556"/>
      <c r="EV243" s="556"/>
      <c r="EW243" s="556"/>
      <c r="EX243" s="556"/>
      <c r="EY243" s="555">
        <f t="shared" si="67"/>
        <v>0</v>
      </c>
      <c r="EZ243" s="556"/>
      <c r="FA243" s="556"/>
      <c r="FB243" s="556"/>
      <c r="FC243" s="556"/>
      <c r="FD243" s="556"/>
      <c r="FE243" s="556"/>
      <c r="FG243" s="557">
        <f t="shared" si="87"/>
        <v>0</v>
      </c>
      <c r="FH243" s="558"/>
      <c r="FI243" s="558"/>
      <c r="FJ243" s="558"/>
      <c r="FK243" s="558"/>
      <c r="FL243" s="558"/>
      <c r="FM243" s="558"/>
      <c r="FN243" s="559">
        <f t="shared" si="79"/>
        <v>0</v>
      </c>
      <c r="FO243" s="558"/>
      <c r="FP243" s="558"/>
      <c r="FQ243" s="558"/>
      <c r="FR243" s="558"/>
      <c r="FS243" s="558"/>
      <c r="FT243" s="560">
        <f t="shared" si="80"/>
        <v>0</v>
      </c>
      <c r="FU243" s="556"/>
      <c r="FV243" s="556"/>
      <c r="FW243" s="556"/>
      <c r="FX243" s="556"/>
      <c r="FY243" s="556"/>
      <c r="FZ243" s="560">
        <f t="shared" si="81"/>
        <v>0</v>
      </c>
      <c r="GA243" s="556"/>
      <c r="GB243" s="556"/>
      <c r="GC243" s="556"/>
      <c r="GD243" s="556"/>
      <c r="GE243" s="556"/>
      <c r="GF243" s="555">
        <f t="shared" si="83"/>
        <v>0</v>
      </c>
      <c r="GG243" s="556"/>
      <c r="GH243" s="556"/>
      <c r="GI243" s="556"/>
      <c r="GJ243" s="556"/>
      <c r="GK243" s="556"/>
      <c r="GL243" s="556"/>
      <c r="GV243" s="1"/>
      <c r="GW243" s="1"/>
      <c r="GX243" s="1"/>
      <c r="GY243" s="1"/>
      <c r="GZ243" s="1"/>
      <c r="HA243" s="1"/>
      <c r="HB243" s="1"/>
      <c r="HC243" s="1"/>
      <c r="HD243" s="1"/>
      <c r="HE243" s="1"/>
      <c r="HF243" s="1"/>
      <c r="HG243" s="1"/>
      <c r="HH243" s="1"/>
      <c r="HI243" s="1"/>
    </row>
    <row r="244" spans="50:217" ht="12.75">
      <c r="AX244" s="141" t="str">
        <f t="shared" si="68"/>
        <v>-</v>
      </c>
      <c r="AY244" s="558">
        <f>IF(ROWS($AY$25:AY244)&gt;$BL$9,0,ROWS($AY$25:AY244))</f>
        <v>0</v>
      </c>
      <c r="AZ244" s="558"/>
      <c r="BA244" s="558"/>
      <c r="BB244" s="558"/>
      <c r="BC244" s="558"/>
      <c r="BD244" s="557">
        <f t="shared" si="84"/>
        <v>0</v>
      </c>
      <c r="BE244" s="558"/>
      <c r="BF244" s="558"/>
      <c r="BG244" s="558"/>
      <c r="BH244" s="558"/>
      <c r="BI244" s="558"/>
      <c r="BJ244" s="558"/>
      <c r="BK244" s="559">
        <f t="shared" si="69"/>
        <v>0</v>
      </c>
      <c r="BL244" s="558"/>
      <c r="BM244" s="558"/>
      <c r="BN244" s="558"/>
      <c r="BO244" s="558"/>
      <c r="BP244" s="558"/>
      <c r="BQ244" s="560">
        <f t="shared" si="70"/>
        <v>0</v>
      </c>
      <c r="BR244" s="556"/>
      <c r="BS244" s="556"/>
      <c r="BT244" s="556"/>
      <c r="BU244" s="556"/>
      <c r="BV244" s="556"/>
      <c r="BW244" s="560">
        <f t="shared" si="71"/>
        <v>0</v>
      </c>
      <c r="BX244" s="556"/>
      <c r="BY244" s="556"/>
      <c r="BZ244" s="556"/>
      <c r="CA244" s="556"/>
      <c r="CB244" s="556"/>
      <c r="CC244" s="555">
        <f t="shared" si="66"/>
        <v>0</v>
      </c>
      <c r="CD244" s="556"/>
      <c r="CE244" s="556"/>
      <c r="CF244" s="556"/>
      <c r="CG244" s="556"/>
      <c r="CH244" s="556"/>
      <c r="CI244" s="556"/>
      <c r="CK244" s="557">
        <f t="shared" si="85"/>
        <v>0</v>
      </c>
      <c r="CL244" s="558"/>
      <c r="CM244" s="558"/>
      <c r="CN244" s="558"/>
      <c r="CO244" s="558"/>
      <c r="CP244" s="558"/>
      <c r="CQ244" s="558"/>
      <c r="CR244" s="559">
        <f t="shared" si="72"/>
        <v>0</v>
      </c>
      <c r="CS244" s="558"/>
      <c r="CT244" s="558"/>
      <c r="CU244" s="558"/>
      <c r="CV244" s="558"/>
      <c r="CW244" s="558"/>
      <c r="CX244" s="560">
        <f t="shared" si="73"/>
        <v>0</v>
      </c>
      <c r="CY244" s="556"/>
      <c r="CZ244" s="556"/>
      <c r="DA244" s="556"/>
      <c r="DB244" s="556"/>
      <c r="DC244" s="556"/>
      <c r="DD244" s="560">
        <f t="shared" si="74"/>
        <v>0</v>
      </c>
      <c r="DE244" s="556"/>
      <c r="DF244" s="556"/>
      <c r="DG244" s="556"/>
      <c r="DH244" s="556"/>
      <c r="DI244" s="556"/>
      <c r="DJ244" s="555">
        <f t="shared" si="82"/>
        <v>0</v>
      </c>
      <c r="DK244" s="556"/>
      <c r="DL244" s="556"/>
      <c r="DM244" s="556"/>
      <c r="DN244" s="556"/>
      <c r="DO244" s="556"/>
      <c r="DP244" s="556"/>
      <c r="DT244" s="141" t="str">
        <f t="shared" si="75"/>
        <v>-</v>
      </c>
      <c r="DU244" s="558">
        <f>IF(ROWS($DU$25:DU244)&gt;$EH$9,0,ROWS($DU$25:DU244))</f>
        <v>0</v>
      </c>
      <c r="DV244" s="558"/>
      <c r="DW244" s="558"/>
      <c r="DX244" s="558"/>
      <c r="DY244" s="558"/>
      <c r="DZ244" s="557">
        <f t="shared" si="86"/>
        <v>0</v>
      </c>
      <c r="EA244" s="558"/>
      <c r="EB244" s="558"/>
      <c r="EC244" s="558"/>
      <c r="ED244" s="558"/>
      <c r="EE244" s="558"/>
      <c r="EF244" s="558"/>
      <c r="EG244" s="559">
        <f t="shared" si="76"/>
        <v>0</v>
      </c>
      <c r="EH244" s="558"/>
      <c r="EI244" s="558"/>
      <c r="EJ244" s="558"/>
      <c r="EK244" s="558"/>
      <c r="EL244" s="558"/>
      <c r="EM244" s="560">
        <f t="shared" si="77"/>
        <v>0</v>
      </c>
      <c r="EN244" s="556"/>
      <c r="EO244" s="556"/>
      <c r="EP244" s="556"/>
      <c r="EQ244" s="556"/>
      <c r="ER244" s="556"/>
      <c r="ES244" s="560">
        <f t="shared" si="78"/>
        <v>0</v>
      </c>
      <c r="ET244" s="556"/>
      <c r="EU244" s="556"/>
      <c r="EV244" s="556"/>
      <c r="EW244" s="556"/>
      <c r="EX244" s="556"/>
      <c r="EY244" s="555">
        <f t="shared" si="67"/>
        <v>0</v>
      </c>
      <c r="EZ244" s="556"/>
      <c r="FA244" s="556"/>
      <c r="FB244" s="556"/>
      <c r="FC244" s="556"/>
      <c r="FD244" s="556"/>
      <c r="FE244" s="556"/>
      <c r="FG244" s="557">
        <f t="shared" si="87"/>
        <v>0</v>
      </c>
      <c r="FH244" s="558"/>
      <c r="FI244" s="558"/>
      <c r="FJ244" s="558"/>
      <c r="FK244" s="558"/>
      <c r="FL244" s="558"/>
      <c r="FM244" s="558"/>
      <c r="FN244" s="559">
        <f t="shared" si="79"/>
        <v>0</v>
      </c>
      <c r="FO244" s="558"/>
      <c r="FP244" s="558"/>
      <c r="FQ244" s="558"/>
      <c r="FR244" s="558"/>
      <c r="FS244" s="558"/>
      <c r="FT244" s="560">
        <f t="shared" si="80"/>
        <v>0</v>
      </c>
      <c r="FU244" s="556"/>
      <c r="FV244" s="556"/>
      <c r="FW244" s="556"/>
      <c r="FX244" s="556"/>
      <c r="FY244" s="556"/>
      <c r="FZ244" s="560">
        <f t="shared" si="81"/>
        <v>0</v>
      </c>
      <c r="GA244" s="556"/>
      <c r="GB244" s="556"/>
      <c r="GC244" s="556"/>
      <c r="GD244" s="556"/>
      <c r="GE244" s="556"/>
      <c r="GF244" s="555">
        <f t="shared" si="83"/>
        <v>0</v>
      </c>
      <c r="GG244" s="556"/>
      <c r="GH244" s="556"/>
      <c r="GI244" s="556"/>
      <c r="GJ244" s="556"/>
      <c r="GK244" s="556"/>
      <c r="GL244" s="556"/>
      <c r="GV244" s="1"/>
      <c r="GW244" s="1"/>
      <c r="GX244" s="1"/>
      <c r="GY244" s="1"/>
      <c r="GZ244" s="1"/>
      <c r="HA244" s="1"/>
      <c r="HB244" s="1"/>
      <c r="HC244" s="1"/>
      <c r="HD244" s="1"/>
      <c r="HE244" s="1"/>
      <c r="HF244" s="1"/>
      <c r="HG244" s="1"/>
      <c r="HH244" s="1"/>
      <c r="HI244" s="1"/>
    </row>
    <row r="245" spans="50:217" ht="12.75">
      <c r="AX245" s="141" t="str">
        <f t="shared" si="68"/>
        <v>-</v>
      </c>
      <c r="AY245" s="558">
        <f>IF(ROWS($AY$25:AY245)&gt;$BL$9,0,ROWS($AY$25:AY245))</f>
        <v>0</v>
      </c>
      <c r="AZ245" s="558"/>
      <c r="BA245" s="558"/>
      <c r="BB245" s="558"/>
      <c r="BC245" s="558"/>
      <c r="BD245" s="557">
        <f t="shared" si="84"/>
        <v>0</v>
      </c>
      <c r="BE245" s="558"/>
      <c r="BF245" s="558"/>
      <c r="BG245" s="558"/>
      <c r="BH245" s="558"/>
      <c r="BI245" s="558"/>
      <c r="BJ245" s="558"/>
      <c r="BK245" s="559">
        <f t="shared" si="69"/>
        <v>0</v>
      </c>
      <c r="BL245" s="558"/>
      <c r="BM245" s="558"/>
      <c r="BN245" s="558"/>
      <c r="BO245" s="558"/>
      <c r="BP245" s="558"/>
      <c r="BQ245" s="560">
        <f t="shared" si="70"/>
        <v>0</v>
      </c>
      <c r="BR245" s="556"/>
      <c r="BS245" s="556"/>
      <c r="BT245" s="556"/>
      <c r="BU245" s="556"/>
      <c r="BV245" s="556"/>
      <c r="BW245" s="560">
        <f t="shared" si="71"/>
        <v>0</v>
      </c>
      <c r="BX245" s="556"/>
      <c r="BY245" s="556"/>
      <c r="BZ245" s="556"/>
      <c r="CA245" s="556"/>
      <c r="CB245" s="556"/>
      <c r="CC245" s="555">
        <f t="shared" si="66"/>
        <v>0</v>
      </c>
      <c r="CD245" s="556"/>
      <c r="CE245" s="556"/>
      <c r="CF245" s="556"/>
      <c r="CG245" s="556"/>
      <c r="CH245" s="556"/>
      <c r="CI245" s="556"/>
      <c r="CK245" s="557">
        <f t="shared" si="85"/>
        <v>0</v>
      </c>
      <c r="CL245" s="558"/>
      <c r="CM245" s="558"/>
      <c r="CN245" s="558"/>
      <c r="CO245" s="558"/>
      <c r="CP245" s="558"/>
      <c r="CQ245" s="558"/>
      <c r="CR245" s="559">
        <f t="shared" si="72"/>
        <v>0</v>
      </c>
      <c r="CS245" s="558"/>
      <c r="CT245" s="558"/>
      <c r="CU245" s="558"/>
      <c r="CV245" s="558"/>
      <c r="CW245" s="558"/>
      <c r="CX245" s="560">
        <f t="shared" si="73"/>
        <v>0</v>
      </c>
      <c r="CY245" s="556"/>
      <c r="CZ245" s="556"/>
      <c r="DA245" s="556"/>
      <c r="DB245" s="556"/>
      <c r="DC245" s="556"/>
      <c r="DD245" s="560">
        <f t="shared" si="74"/>
        <v>0</v>
      </c>
      <c r="DE245" s="556"/>
      <c r="DF245" s="556"/>
      <c r="DG245" s="556"/>
      <c r="DH245" s="556"/>
      <c r="DI245" s="556"/>
      <c r="DJ245" s="555">
        <f t="shared" si="82"/>
        <v>0</v>
      </c>
      <c r="DK245" s="556"/>
      <c r="DL245" s="556"/>
      <c r="DM245" s="556"/>
      <c r="DN245" s="556"/>
      <c r="DO245" s="556"/>
      <c r="DP245" s="556"/>
      <c r="DT245" s="141" t="str">
        <f t="shared" si="75"/>
        <v>-</v>
      </c>
      <c r="DU245" s="558">
        <f>IF(ROWS($DU$25:DU245)&gt;$EH$9,0,ROWS($DU$25:DU245))</f>
        <v>0</v>
      </c>
      <c r="DV245" s="558"/>
      <c r="DW245" s="558"/>
      <c r="DX245" s="558"/>
      <c r="DY245" s="558"/>
      <c r="DZ245" s="557">
        <f t="shared" si="86"/>
        <v>0</v>
      </c>
      <c r="EA245" s="558"/>
      <c r="EB245" s="558"/>
      <c r="EC245" s="558"/>
      <c r="ED245" s="558"/>
      <c r="EE245" s="558"/>
      <c r="EF245" s="558"/>
      <c r="EG245" s="559">
        <f t="shared" si="76"/>
        <v>0</v>
      </c>
      <c r="EH245" s="558"/>
      <c r="EI245" s="558"/>
      <c r="EJ245" s="558"/>
      <c r="EK245" s="558"/>
      <c r="EL245" s="558"/>
      <c r="EM245" s="560">
        <f t="shared" si="77"/>
        <v>0</v>
      </c>
      <c r="EN245" s="556"/>
      <c r="EO245" s="556"/>
      <c r="EP245" s="556"/>
      <c r="EQ245" s="556"/>
      <c r="ER245" s="556"/>
      <c r="ES245" s="560">
        <f t="shared" si="78"/>
        <v>0</v>
      </c>
      <c r="ET245" s="556"/>
      <c r="EU245" s="556"/>
      <c r="EV245" s="556"/>
      <c r="EW245" s="556"/>
      <c r="EX245" s="556"/>
      <c r="EY245" s="555">
        <f t="shared" si="67"/>
        <v>0</v>
      </c>
      <c r="EZ245" s="556"/>
      <c r="FA245" s="556"/>
      <c r="FB245" s="556"/>
      <c r="FC245" s="556"/>
      <c r="FD245" s="556"/>
      <c r="FE245" s="556"/>
      <c r="FG245" s="557">
        <f t="shared" si="87"/>
        <v>0</v>
      </c>
      <c r="FH245" s="558"/>
      <c r="FI245" s="558"/>
      <c r="FJ245" s="558"/>
      <c r="FK245" s="558"/>
      <c r="FL245" s="558"/>
      <c r="FM245" s="558"/>
      <c r="FN245" s="559">
        <f t="shared" si="79"/>
        <v>0</v>
      </c>
      <c r="FO245" s="558"/>
      <c r="FP245" s="558"/>
      <c r="FQ245" s="558"/>
      <c r="FR245" s="558"/>
      <c r="FS245" s="558"/>
      <c r="FT245" s="560">
        <f t="shared" si="80"/>
        <v>0</v>
      </c>
      <c r="FU245" s="556"/>
      <c r="FV245" s="556"/>
      <c r="FW245" s="556"/>
      <c r="FX245" s="556"/>
      <c r="FY245" s="556"/>
      <c r="FZ245" s="560">
        <f t="shared" si="81"/>
        <v>0</v>
      </c>
      <c r="GA245" s="556"/>
      <c r="GB245" s="556"/>
      <c r="GC245" s="556"/>
      <c r="GD245" s="556"/>
      <c r="GE245" s="556"/>
      <c r="GF245" s="555">
        <f t="shared" si="83"/>
        <v>0</v>
      </c>
      <c r="GG245" s="556"/>
      <c r="GH245" s="556"/>
      <c r="GI245" s="556"/>
      <c r="GJ245" s="556"/>
      <c r="GK245" s="556"/>
      <c r="GL245" s="556"/>
      <c r="GV245" s="1"/>
      <c r="GW245" s="1"/>
      <c r="GX245" s="1"/>
      <c r="GY245" s="1"/>
      <c r="GZ245" s="1"/>
      <c r="HA245" s="1"/>
      <c r="HB245" s="1"/>
      <c r="HC245" s="1"/>
      <c r="HD245" s="1"/>
      <c r="HE245" s="1"/>
      <c r="HF245" s="1"/>
      <c r="HG245" s="1"/>
      <c r="HH245" s="1"/>
      <c r="HI245" s="1"/>
    </row>
    <row r="246" spans="50:217" ht="12.75">
      <c r="AX246" s="141" t="str">
        <f t="shared" si="68"/>
        <v>-</v>
      </c>
      <c r="AY246" s="558">
        <f>IF(ROWS($AY$25:AY246)&gt;$BL$9,0,ROWS($AY$25:AY246))</f>
        <v>0</v>
      </c>
      <c r="AZ246" s="558"/>
      <c r="BA246" s="558"/>
      <c r="BB246" s="558"/>
      <c r="BC246" s="558"/>
      <c r="BD246" s="557">
        <f t="shared" si="84"/>
        <v>0</v>
      </c>
      <c r="BE246" s="558"/>
      <c r="BF246" s="558"/>
      <c r="BG246" s="558"/>
      <c r="BH246" s="558"/>
      <c r="BI246" s="558"/>
      <c r="BJ246" s="558"/>
      <c r="BK246" s="559">
        <f t="shared" si="69"/>
        <v>0</v>
      </c>
      <c r="BL246" s="558"/>
      <c r="BM246" s="558"/>
      <c r="BN246" s="558"/>
      <c r="BO246" s="558"/>
      <c r="BP246" s="558"/>
      <c r="BQ246" s="560">
        <f t="shared" si="70"/>
        <v>0</v>
      </c>
      <c r="BR246" s="556"/>
      <c r="BS246" s="556"/>
      <c r="BT246" s="556"/>
      <c r="BU246" s="556"/>
      <c r="BV246" s="556"/>
      <c r="BW246" s="560">
        <f t="shared" si="71"/>
        <v>0</v>
      </c>
      <c r="BX246" s="556"/>
      <c r="BY246" s="556"/>
      <c r="BZ246" s="556"/>
      <c r="CA246" s="556"/>
      <c r="CB246" s="556"/>
      <c r="CC246" s="555">
        <f t="shared" si="66"/>
        <v>0</v>
      </c>
      <c r="CD246" s="556"/>
      <c r="CE246" s="556"/>
      <c r="CF246" s="556"/>
      <c r="CG246" s="556"/>
      <c r="CH246" s="556"/>
      <c r="CI246" s="556"/>
      <c r="CK246" s="557">
        <f t="shared" si="85"/>
        <v>0</v>
      </c>
      <c r="CL246" s="558"/>
      <c r="CM246" s="558"/>
      <c r="CN246" s="558"/>
      <c r="CO246" s="558"/>
      <c r="CP246" s="558"/>
      <c r="CQ246" s="558"/>
      <c r="CR246" s="559">
        <f t="shared" si="72"/>
        <v>0</v>
      </c>
      <c r="CS246" s="558"/>
      <c r="CT246" s="558"/>
      <c r="CU246" s="558"/>
      <c r="CV246" s="558"/>
      <c r="CW246" s="558"/>
      <c r="CX246" s="560">
        <f t="shared" si="73"/>
        <v>0</v>
      </c>
      <c r="CY246" s="556"/>
      <c r="CZ246" s="556"/>
      <c r="DA246" s="556"/>
      <c r="DB246" s="556"/>
      <c r="DC246" s="556"/>
      <c r="DD246" s="560">
        <f t="shared" si="74"/>
        <v>0</v>
      </c>
      <c r="DE246" s="556"/>
      <c r="DF246" s="556"/>
      <c r="DG246" s="556"/>
      <c r="DH246" s="556"/>
      <c r="DI246" s="556"/>
      <c r="DJ246" s="555">
        <f t="shared" si="82"/>
        <v>0</v>
      </c>
      <c r="DK246" s="556"/>
      <c r="DL246" s="556"/>
      <c r="DM246" s="556"/>
      <c r="DN246" s="556"/>
      <c r="DO246" s="556"/>
      <c r="DP246" s="556"/>
      <c r="DT246" s="141" t="str">
        <f t="shared" si="75"/>
        <v>-</v>
      </c>
      <c r="DU246" s="558">
        <f>IF(ROWS($DU$25:DU246)&gt;$EH$9,0,ROWS($DU$25:DU246))</f>
        <v>0</v>
      </c>
      <c r="DV246" s="558"/>
      <c r="DW246" s="558"/>
      <c r="DX246" s="558"/>
      <c r="DY246" s="558"/>
      <c r="DZ246" s="557">
        <f t="shared" si="86"/>
        <v>0</v>
      </c>
      <c r="EA246" s="558"/>
      <c r="EB246" s="558"/>
      <c r="EC246" s="558"/>
      <c r="ED246" s="558"/>
      <c r="EE246" s="558"/>
      <c r="EF246" s="558"/>
      <c r="EG246" s="559">
        <f t="shared" si="76"/>
        <v>0</v>
      </c>
      <c r="EH246" s="558"/>
      <c r="EI246" s="558"/>
      <c r="EJ246" s="558"/>
      <c r="EK246" s="558"/>
      <c r="EL246" s="558"/>
      <c r="EM246" s="560">
        <f t="shared" si="77"/>
        <v>0</v>
      </c>
      <c r="EN246" s="556"/>
      <c r="EO246" s="556"/>
      <c r="EP246" s="556"/>
      <c r="EQ246" s="556"/>
      <c r="ER246" s="556"/>
      <c r="ES246" s="560">
        <f t="shared" si="78"/>
        <v>0</v>
      </c>
      <c r="ET246" s="556"/>
      <c r="EU246" s="556"/>
      <c r="EV246" s="556"/>
      <c r="EW246" s="556"/>
      <c r="EX246" s="556"/>
      <c r="EY246" s="555">
        <f t="shared" si="67"/>
        <v>0</v>
      </c>
      <c r="EZ246" s="556"/>
      <c r="FA246" s="556"/>
      <c r="FB246" s="556"/>
      <c r="FC246" s="556"/>
      <c r="FD246" s="556"/>
      <c r="FE246" s="556"/>
      <c r="FG246" s="557">
        <f t="shared" si="87"/>
        <v>0</v>
      </c>
      <c r="FH246" s="558"/>
      <c r="FI246" s="558"/>
      <c r="FJ246" s="558"/>
      <c r="FK246" s="558"/>
      <c r="FL246" s="558"/>
      <c r="FM246" s="558"/>
      <c r="FN246" s="559">
        <f t="shared" si="79"/>
        <v>0</v>
      </c>
      <c r="FO246" s="558"/>
      <c r="FP246" s="558"/>
      <c r="FQ246" s="558"/>
      <c r="FR246" s="558"/>
      <c r="FS246" s="558"/>
      <c r="FT246" s="560">
        <f t="shared" si="80"/>
        <v>0</v>
      </c>
      <c r="FU246" s="556"/>
      <c r="FV246" s="556"/>
      <c r="FW246" s="556"/>
      <c r="FX246" s="556"/>
      <c r="FY246" s="556"/>
      <c r="FZ246" s="560">
        <f t="shared" si="81"/>
        <v>0</v>
      </c>
      <c r="GA246" s="556"/>
      <c r="GB246" s="556"/>
      <c r="GC246" s="556"/>
      <c r="GD246" s="556"/>
      <c r="GE246" s="556"/>
      <c r="GF246" s="555">
        <f t="shared" si="83"/>
        <v>0</v>
      </c>
      <c r="GG246" s="556"/>
      <c r="GH246" s="556"/>
      <c r="GI246" s="556"/>
      <c r="GJ246" s="556"/>
      <c r="GK246" s="556"/>
      <c r="GL246" s="556"/>
      <c r="GV246" s="1"/>
      <c r="GW246" s="1"/>
      <c r="GX246" s="1"/>
      <c r="GY246" s="1"/>
      <c r="GZ246" s="1"/>
      <c r="HA246" s="1"/>
      <c r="HB246" s="1"/>
      <c r="HC246" s="1"/>
      <c r="HD246" s="1"/>
      <c r="HE246" s="1"/>
      <c r="HF246" s="1"/>
      <c r="HG246" s="1"/>
      <c r="HH246" s="1"/>
      <c r="HI246" s="1"/>
    </row>
    <row r="247" spans="50:217" ht="12.75">
      <c r="AX247" s="141" t="str">
        <f t="shared" si="68"/>
        <v>-</v>
      </c>
      <c r="AY247" s="558">
        <f>IF(ROWS($AY$25:AY247)&gt;$BL$9,0,ROWS($AY$25:AY247))</f>
        <v>0</v>
      </c>
      <c r="AZ247" s="558"/>
      <c r="BA247" s="558"/>
      <c r="BB247" s="558"/>
      <c r="BC247" s="558"/>
      <c r="BD247" s="557">
        <f t="shared" si="84"/>
        <v>0</v>
      </c>
      <c r="BE247" s="558"/>
      <c r="BF247" s="558"/>
      <c r="BG247" s="558"/>
      <c r="BH247" s="558"/>
      <c r="BI247" s="558"/>
      <c r="BJ247" s="558"/>
      <c r="BK247" s="559">
        <f t="shared" si="69"/>
        <v>0</v>
      </c>
      <c r="BL247" s="558"/>
      <c r="BM247" s="558"/>
      <c r="BN247" s="558"/>
      <c r="BO247" s="558"/>
      <c r="BP247" s="558"/>
      <c r="BQ247" s="560">
        <f t="shared" si="70"/>
        <v>0</v>
      </c>
      <c r="BR247" s="556"/>
      <c r="BS247" s="556"/>
      <c r="BT247" s="556"/>
      <c r="BU247" s="556"/>
      <c r="BV247" s="556"/>
      <c r="BW247" s="560">
        <f t="shared" si="71"/>
        <v>0</v>
      </c>
      <c r="BX247" s="556"/>
      <c r="BY247" s="556"/>
      <c r="BZ247" s="556"/>
      <c r="CA247" s="556"/>
      <c r="CB247" s="556"/>
      <c r="CC247" s="555">
        <f t="shared" si="66"/>
        <v>0</v>
      </c>
      <c r="CD247" s="556"/>
      <c r="CE247" s="556"/>
      <c r="CF247" s="556"/>
      <c r="CG247" s="556"/>
      <c r="CH247" s="556"/>
      <c r="CI247" s="556"/>
      <c r="CK247" s="557">
        <f t="shared" si="85"/>
        <v>0</v>
      </c>
      <c r="CL247" s="558"/>
      <c r="CM247" s="558"/>
      <c r="CN247" s="558"/>
      <c r="CO247" s="558"/>
      <c r="CP247" s="558"/>
      <c r="CQ247" s="558"/>
      <c r="CR247" s="559">
        <f t="shared" si="72"/>
        <v>0</v>
      </c>
      <c r="CS247" s="558"/>
      <c r="CT247" s="558"/>
      <c r="CU247" s="558"/>
      <c r="CV247" s="558"/>
      <c r="CW247" s="558"/>
      <c r="CX247" s="560">
        <f t="shared" si="73"/>
        <v>0</v>
      </c>
      <c r="CY247" s="556"/>
      <c r="CZ247" s="556"/>
      <c r="DA247" s="556"/>
      <c r="DB247" s="556"/>
      <c r="DC247" s="556"/>
      <c r="DD247" s="560">
        <f t="shared" si="74"/>
        <v>0</v>
      </c>
      <c r="DE247" s="556"/>
      <c r="DF247" s="556"/>
      <c r="DG247" s="556"/>
      <c r="DH247" s="556"/>
      <c r="DI247" s="556"/>
      <c r="DJ247" s="555">
        <f t="shared" si="82"/>
        <v>0</v>
      </c>
      <c r="DK247" s="556"/>
      <c r="DL247" s="556"/>
      <c r="DM247" s="556"/>
      <c r="DN247" s="556"/>
      <c r="DO247" s="556"/>
      <c r="DP247" s="556"/>
      <c r="DT247" s="141" t="str">
        <f t="shared" si="75"/>
        <v>-</v>
      </c>
      <c r="DU247" s="558">
        <f>IF(ROWS($DU$25:DU247)&gt;$EH$9,0,ROWS($DU$25:DU247))</f>
        <v>0</v>
      </c>
      <c r="DV247" s="558"/>
      <c r="DW247" s="558"/>
      <c r="DX247" s="558"/>
      <c r="DY247" s="558"/>
      <c r="DZ247" s="557">
        <f t="shared" si="86"/>
        <v>0</v>
      </c>
      <c r="EA247" s="558"/>
      <c r="EB247" s="558"/>
      <c r="EC247" s="558"/>
      <c r="ED247" s="558"/>
      <c r="EE247" s="558"/>
      <c r="EF247" s="558"/>
      <c r="EG247" s="559">
        <f t="shared" si="76"/>
        <v>0</v>
      </c>
      <c r="EH247" s="558"/>
      <c r="EI247" s="558"/>
      <c r="EJ247" s="558"/>
      <c r="EK247" s="558"/>
      <c r="EL247" s="558"/>
      <c r="EM247" s="560">
        <f t="shared" si="77"/>
        <v>0</v>
      </c>
      <c r="EN247" s="556"/>
      <c r="EO247" s="556"/>
      <c r="EP247" s="556"/>
      <c r="EQ247" s="556"/>
      <c r="ER247" s="556"/>
      <c r="ES247" s="560">
        <f t="shared" si="78"/>
        <v>0</v>
      </c>
      <c r="ET247" s="556"/>
      <c r="EU247" s="556"/>
      <c r="EV247" s="556"/>
      <c r="EW247" s="556"/>
      <c r="EX247" s="556"/>
      <c r="EY247" s="555">
        <f t="shared" si="67"/>
        <v>0</v>
      </c>
      <c r="EZ247" s="556"/>
      <c r="FA247" s="556"/>
      <c r="FB247" s="556"/>
      <c r="FC247" s="556"/>
      <c r="FD247" s="556"/>
      <c r="FE247" s="556"/>
      <c r="FG247" s="557">
        <f t="shared" si="87"/>
        <v>0</v>
      </c>
      <c r="FH247" s="558"/>
      <c r="FI247" s="558"/>
      <c r="FJ247" s="558"/>
      <c r="FK247" s="558"/>
      <c r="FL247" s="558"/>
      <c r="FM247" s="558"/>
      <c r="FN247" s="559">
        <f t="shared" si="79"/>
        <v>0</v>
      </c>
      <c r="FO247" s="558"/>
      <c r="FP247" s="558"/>
      <c r="FQ247" s="558"/>
      <c r="FR247" s="558"/>
      <c r="FS247" s="558"/>
      <c r="FT247" s="560">
        <f t="shared" si="80"/>
        <v>0</v>
      </c>
      <c r="FU247" s="556"/>
      <c r="FV247" s="556"/>
      <c r="FW247" s="556"/>
      <c r="FX247" s="556"/>
      <c r="FY247" s="556"/>
      <c r="FZ247" s="560">
        <f t="shared" si="81"/>
        <v>0</v>
      </c>
      <c r="GA247" s="556"/>
      <c r="GB247" s="556"/>
      <c r="GC247" s="556"/>
      <c r="GD247" s="556"/>
      <c r="GE247" s="556"/>
      <c r="GF247" s="555">
        <f t="shared" si="83"/>
        <v>0</v>
      </c>
      <c r="GG247" s="556"/>
      <c r="GH247" s="556"/>
      <c r="GI247" s="556"/>
      <c r="GJ247" s="556"/>
      <c r="GK247" s="556"/>
      <c r="GL247" s="556"/>
      <c r="GV247" s="1"/>
      <c r="GW247" s="1"/>
      <c r="GX247" s="1"/>
      <c r="GY247" s="1"/>
      <c r="GZ247" s="1"/>
      <c r="HA247" s="1"/>
      <c r="HB247" s="1"/>
      <c r="HC247" s="1"/>
      <c r="HD247" s="1"/>
      <c r="HE247" s="1"/>
      <c r="HF247" s="1"/>
      <c r="HG247" s="1"/>
      <c r="HH247" s="1"/>
      <c r="HI247" s="1"/>
    </row>
    <row r="248" spans="50:217" ht="12.75">
      <c r="AX248" s="141" t="str">
        <f t="shared" si="68"/>
        <v>-</v>
      </c>
      <c r="AY248" s="558">
        <f>IF(ROWS($AY$25:AY248)&gt;$BL$9,0,ROWS($AY$25:AY248))</f>
        <v>0</v>
      </c>
      <c r="AZ248" s="558"/>
      <c r="BA248" s="558"/>
      <c r="BB248" s="558"/>
      <c r="BC248" s="558"/>
      <c r="BD248" s="557">
        <f t="shared" si="84"/>
        <v>0</v>
      </c>
      <c r="BE248" s="558"/>
      <c r="BF248" s="558"/>
      <c r="BG248" s="558"/>
      <c r="BH248" s="558"/>
      <c r="BI248" s="558"/>
      <c r="BJ248" s="558"/>
      <c r="BK248" s="559">
        <f t="shared" si="69"/>
        <v>0</v>
      </c>
      <c r="BL248" s="558"/>
      <c r="BM248" s="558"/>
      <c r="BN248" s="558"/>
      <c r="BO248" s="558"/>
      <c r="BP248" s="558"/>
      <c r="BQ248" s="560">
        <f t="shared" si="70"/>
        <v>0</v>
      </c>
      <c r="BR248" s="556"/>
      <c r="BS248" s="556"/>
      <c r="BT248" s="556"/>
      <c r="BU248" s="556"/>
      <c r="BV248" s="556"/>
      <c r="BW248" s="560">
        <f t="shared" si="71"/>
        <v>0</v>
      </c>
      <c r="BX248" s="556"/>
      <c r="BY248" s="556"/>
      <c r="BZ248" s="556"/>
      <c r="CA248" s="556"/>
      <c r="CB248" s="556"/>
      <c r="CC248" s="555">
        <f t="shared" si="66"/>
        <v>0</v>
      </c>
      <c r="CD248" s="556"/>
      <c r="CE248" s="556"/>
      <c r="CF248" s="556"/>
      <c r="CG248" s="556"/>
      <c r="CH248" s="556"/>
      <c r="CI248" s="556"/>
      <c r="CK248" s="557">
        <f t="shared" si="85"/>
        <v>0</v>
      </c>
      <c r="CL248" s="558"/>
      <c r="CM248" s="558"/>
      <c r="CN248" s="558"/>
      <c r="CO248" s="558"/>
      <c r="CP248" s="558"/>
      <c r="CQ248" s="558"/>
      <c r="CR248" s="559">
        <f t="shared" si="72"/>
        <v>0</v>
      </c>
      <c r="CS248" s="558"/>
      <c r="CT248" s="558"/>
      <c r="CU248" s="558"/>
      <c r="CV248" s="558"/>
      <c r="CW248" s="558"/>
      <c r="CX248" s="560">
        <f t="shared" si="73"/>
        <v>0</v>
      </c>
      <c r="CY248" s="556"/>
      <c r="CZ248" s="556"/>
      <c r="DA248" s="556"/>
      <c r="DB248" s="556"/>
      <c r="DC248" s="556"/>
      <c r="DD248" s="560">
        <f t="shared" si="74"/>
        <v>0</v>
      </c>
      <c r="DE248" s="556"/>
      <c r="DF248" s="556"/>
      <c r="DG248" s="556"/>
      <c r="DH248" s="556"/>
      <c r="DI248" s="556"/>
      <c r="DJ248" s="555">
        <f t="shared" si="82"/>
        <v>0</v>
      </c>
      <c r="DK248" s="556"/>
      <c r="DL248" s="556"/>
      <c r="DM248" s="556"/>
      <c r="DN248" s="556"/>
      <c r="DO248" s="556"/>
      <c r="DP248" s="556"/>
      <c r="DT248" s="141" t="str">
        <f t="shared" si="75"/>
        <v>-</v>
      </c>
      <c r="DU248" s="558">
        <f>IF(ROWS($DU$25:DU248)&gt;$EH$9,0,ROWS($DU$25:DU248))</f>
        <v>0</v>
      </c>
      <c r="DV248" s="558"/>
      <c r="DW248" s="558"/>
      <c r="DX248" s="558"/>
      <c r="DY248" s="558"/>
      <c r="DZ248" s="557">
        <f t="shared" si="86"/>
        <v>0</v>
      </c>
      <c r="EA248" s="558"/>
      <c r="EB248" s="558"/>
      <c r="EC248" s="558"/>
      <c r="ED248" s="558"/>
      <c r="EE248" s="558"/>
      <c r="EF248" s="558"/>
      <c r="EG248" s="559">
        <f t="shared" si="76"/>
        <v>0</v>
      </c>
      <c r="EH248" s="558"/>
      <c r="EI248" s="558"/>
      <c r="EJ248" s="558"/>
      <c r="EK248" s="558"/>
      <c r="EL248" s="558"/>
      <c r="EM248" s="560">
        <f t="shared" si="77"/>
        <v>0</v>
      </c>
      <c r="EN248" s="556"/>
      <c r="EO248" s="556"/>
      <c r="EP248" s="556"/>
      <c r="EQ248" s="556"/>
      <c r="ER248" s="556"/>
      <c r="ES248" s="560">
        <f t="shared" si="78"/>
        <v>0</v>
      </c>
      <c r="ET248" s="556"/>
      <c r="EU248" s="556"/>
      <c r="EV248" s="556"/>
      <c r="EW248" s="556"/>
      <c r="EX248" s="556"/>
      <c r="EY248" s="555">
        <f t="shared" si="67"/>
        <v>0</v>
      </c>
      <c r="EZ248" s="556"/>
      <c r="FA248" s="556"/>
      <c r="FB248" s="556"/>
      <c r="FC248" s="556"/>
      <c r="FD248" s="556"/>
      <c r="FE248" s="556"/>
      <c r="FG248" s="557">
        <f t="shared" si="87"/>
        <v>0</v>
      </c>
      <c r="FH248" s="558"/>
      <c r="FI248" s="558"/>
      <c r="FJ248" s="558"/>
      <c r="FK248" s="558"/>
      <c r="FL248" s="558"/>
      <c r="FM248" s="558"/>
      <c r="FN248" s="559">
        <f t="shared" si="79"/>
        <v>0</v>
      </c>
      <c r="FO248" s="558"/>
      <c r="FP248" s="558"/>
      <c r="FQ248" s="558"/>
      <c r="FR248" s="558"/>
      <c r="FS248" s="558"/>
      <c r="FT248" s="560">
        <f t="shared" si="80"/>
        <v>0</v>
      </c>
      <c r="FU248" s="556"/>
      <c r="FV248" s="556"/>
      <c r="FW248" s="556"/>
      <c r="FX248" s="556"/>
      <c r="FY248" s="556"/>
      <c r="FZ248" s="560">
        <f t="shared" si="81"/>
        <v>0</v>
      </c>
      <c r="GA248" s="556"/>
      <c r="GB248" s="556"/>
      <c r="GC248" s="556"/>
      <c r="GD248" s="556"/>
      <c r="GE248" s="556"/>
      <c r="GF248" s="555">
        <f t="shared" si="83"/>
        <v>0</v>
      </c>
      <c r="GG248" s="556"/>
      <c r="GH248" s="556"/>
      <c r="GI248" s="556"/>
      <c r="GJ248" s="556"/>
      <c r="GK248" s="556"/>
      <c r="GL248" s="556"/>
      <c r="GV248" s="1"/>
      <c r="GW248" s="1"/>
      <c r="GX248" s="1"/>
      <c r="GY248" s="1"/>
      <c r="GZ248" s="1"/>
      <c r="HA248" s="1"/>
      <c r="HB248" s="1"/>
      <c r="HC248" s="1"/>
      <c r="HD248" s="1"/>
      <c r="HE248" s="1"/>
      <c r="HF248" s="1"/>
      <c r="HG248" s="1"/>
      <c r="HH248" s="1"/>
      <c r="HI248" s="1"/>
    </row>
    <row r="249" spans="50:217" ht="12.75">
      <c r="AX249" s="141" t="str">
        <f t="shared" si="68"/>
        <v>-</v>
      </c>
      <c r="AY249" s="558">
        <f>IF(ROWS($AY$25:AY249)&gt;$BL$9,0,ROWS($AY$25:AY249))</f>
        <v>0</v>
      </c>
      <c r="AZ249" s="558"/>
      <c r="BA249" s="558"/>
      <c r="BB249" s="558"/>
      <c r="BC249" s="558"/>
      <c r="BD249" s="557">
        <f t="shared" si="84"/>
        <v>0</v>
      </c>
      <c r="BE249" s="558"/>
      <c r="BF249" s="558"/>
      <c r="BG249" s="558"/>
      <c r="BH249" s="558"/>
      <c r="BI249" s="558"/>
      <c r="BJ249" s="558"/>
      <c r="BK249" s="559">
        <f t="shared" si="69"/>
        <v>0</v>
      </c>
      <c r="BL249" s="558"/>
      <c r="BM249" s="558"/>
      <c r="BN249" s="558"/>
      <c r="BO249" s="558"/>
      <c r="BP249" s="558"/>
      <c r="BQ249" s="560">
        <f t="shared" si="70"/>
        <v>0</v>
      </c>
      <c r="BR249" s="556"/>
      <c r="BS249" s="556"/>
      <c r="BT249" s="556"/>
      <c r="BU249" s="556"/>
      <c r="BV249" s="556"/>
      <c r="BW249" s="560">
        <f t="shared" si="71"/>
        <v>0</v>
      </c>
      <c r="BX249" s="556"/>
      <c r="BY249" s="556"/>
      <c r="BZ249" s="556"/>
      <c r="CA249" s="556"/>
      <c r="CB249" s="556"/>
      <c r="CC249" s="555">
        <f aca="true" t="shared" si="88" ref="CC249:CC265">IF(AY249=0,0,BD249-BQ249)</f>
        <v>0</v>
      </c>
      <c r="CD249" s="556"/>
      <c r="CE249" s="556"/>
      <c r="CF249" s="556"/>
      <c r="CG249" s="556"/>
      <c r="CH249" s="556"/>
      <c r="CI249" s="556"/>
      <c r="CK249" s="557">
        <f t="shared" si="85"/>
        <v>0</v>
      </c>
      <c r="CL249" s="558"/>
      <c r="CM249" s="558"/>
      <c r="CN249" s="558"/>
      <c r="CO249" s="558"/>
      <c r="CP249" s="558"/>
      <c r="CQ249" s="558"/>
      <c r="CR249" s="559">
        <f t="shared" si="72"/>
        <v>0</v>
      </c>
      <c r="CS249" s="558"/>
      <c r="CT249" s="558"/>
      <c r="CU249" s="558"/>
      <c r="CV249" s="558"/>
      <c r="CW249" s="558"/>
      <c r="CX249" s="560">
        <f t="shared" si="73"/>
        <v>0</v>
      </c>
      <c r="CY249" s="556"/>
      <c r="CZ249" s="556"/>
      <c r="DA249" s="556"/>
      <c r="DB249" s="556"/>
      <c r="DC249" s="556"/>
      <c r="DD249" s="560">
        <f t="shared" si="74"/>
        <v>0</v>
      </c>
      <c r="DE249" s="556"/>
      <c r="DF249" s="556"/>
      <c r="DG249" s="556"/>
      <c r="DH249" s="556"/>
      <c r="DI249" s="556"/>
      <c r="DJ249" s="555">
        <f t="shared" si="82"/>
        <v>0</v>
      </c>
      <c r="DK249" s="556"/>
      <c r="DL249" s="556"/>
      <c r="DM249" s="556"/>
      <c r="DN249" s="556"/>
      <c r="DO249" s="556"/>
      <c r="DP249" s="556"/>
      <c r="DT249" s="141" t="str">
        <f t="shared" si="75"/>
        <v>-</v>
      </c>
      <c r="DU249" s="558">
        <f>IF(ROWS($DU$25:DU249)&gt;$EH$9,0,ROWS($DU$25:DU249))</f>
        <v>0</v>
      </c>
      <c r="DV249" s="558"/>
      <c r="DW249" s="558"/>
      <c r="DX249" s="558"/>
      <c r="DY249" s="558"/>
      <c r="DZ249" s="557">
        <f t="shared" si="86"/>
        <v>0</v>
      </c>
      <c r="EA249" s="558"/>
      <c r="EB249" s="558"/>
      <c r="EC249" s="558"/>
      <c r="ED249" s="558"/>
      <c r="EE249" s="558"/>
      <c r="EF249" s="558"/>
      <c r="EG249" s="559">
        <f t="shared" si="76"/>
        <v>0</v>
      </c>
      <c r="EH249" s="558"/>
      <c r="EI249" s="558"/>
      <c r="EJ249" s="558"/>
      <c r="EK249" s="558"/>
      <c r="EL249" s="558"/>
      <c r="EM249" s="560">
        <f t="shared" si="77"/>
        <v>0</v>
      </c>
      <c r="EN249" s="556"/>
      <c r="EO249" s="556"/>
      <c r="EP249" s="556"/>
      <c r="EQ249" s="556"/>
      <c r="ER249" s="556"/>
      <c r="ES249" s="560">
        <f t="shared" si="78"/>
        <v>0</v>
      </c>
      <c r="ET249" s="556"/>
      <c r="EU249" s="556"/>
      <c r="EV249" s="556"/>
      <c r="EW249" s="556"/>
      <c r="EX249" s="556"/>
      <c r="EY249" s="555">
        <f aca="true" t="shared" si="89" ref="EY249:EY265">IF(DU249=0,0,DZ249-EM249)</f>
        <v>0</v>
      </c>
      <c r="EZ249" s="556"/>
      <c r="FA249" s="556"/>
      <c r="FB249" s="556"/>
      <c r="FC249" s="556"/>
      <c r="FD249" s="556"/>
      <c r="FE249" s="556"/>
      <c r="FG249" s="557">
        <f t="shared" si="87"/>
        <v>0</v>
      </c>
      <c r="FH249" s="558"/>
      <c r="FI249" s="558"/>
      <c r="FJ249" s="558"/>
      <c r="FK249" s="558"/>
      <c r="FL249" s="558"/>
      <c r="FM249" s="558"/>
      <c r="FN249" s="559">
        <f t="shared" si="79"/>
        <v>0</v>
      </c>
      <c r="FO249" s="558"/>
      <c r="FP249" s="558"/>
      <c r="FQ249" s="558"/>
      <c r="FR249" s="558"/>
      <c r="FS249" s="558"/>
      <c r="FT249" s="560">
        <f t="shared" si="80"/>
        <v>0</v>
      </c>
      <c r="FU249" s="556"/>
      <c r="FV249" s="556"/>
      <c r="FW249" s="556"/>
      <c r="FX249" s="556"/>
      <c r="FY249" s="556"/>
      <c r="FZ249" s="560">
        <f t="shared" si="81"/>
        <v>0</v>
      </c>
      <c r="GA249" s="556"/>
      <c r="GB249" s="556"/>
      <c r="GC249" s="556"/>
      <c r="GD249" s="556"/>
      <c r="GE249" s="556"/>
      <c r="GF249" s="555">
        <f t="shared" si="83"/>
        <v>0</v>
      </c>
      <c r="GG249" s="556"/>
      <c r="GH249" s="556"/>
      <c r="GI249" s="556"/>
      <c r="GJ249" s="556"/>
      <c r="GK249" s="556"/>
      <c r="GL249" s="556"/>
      <c r="GV249" s="1"/>
      <c r="GW249" s="1"/>
      <c r="GX249" s="1"/>
      <c r="GY249" s="1"/>
      <c r="GZ249" s="1"/>
      <c r="HA249" s="1"/>
      <c r="HB249" s="1"/>
      <c r="HC249" s="1"/>
      <c r="HD249" s="1"/>
      <c r="HE249" s="1"/>
      <c r="HF249" s="1"/>
      <c r="HG249" s="1"/>
      <c r="HH249" s="1"/>
      <c r="HI249" s="1"/>
    </row>
    <row r="250" spans="50:217" ht="12.75">
      <c r="AX250" s="141" t="str">
        <f t="shared" si="68"/>
        <v>-</v>
      </c>
      <c r="AY250" s="558">
        <f>IF(ROWS($AY$25:AY250)&gt;$BL$9,0,ROWS($AY$25:AY250))</f>
        <v>0</v>
      </c>
      <c r="AZ250" s="558"/>
      <c r="BA250" s="558"/>
      <c r="BB250" s="558"/>
      <c r="BC250" s="558"/>
      <c r="BD250" s="557">
        <f t="shared" si="84"/>
        <v>0</v>
      </c>
      <c r="BE250" s="558"/>
      <c r="BF250" s="558"/>
      <c r="BG250" s="558"/>
      <c r="BH250" s="558"/>
      <c r="BI250" s="558"/>
      <c r="BJ250" s="558"/>
      <c r="BK250" s="559">
        <f t="shared" si="69"/>
        <v>0</v>
      </c>
      <c r="BL250" s="558"/>
      <c r="BM250" s="558"/>
      <c r="BN250" s="558"/>
      <c r="BO250" s="558"/>
      <c r="BP250" s="558"/>
      <c r="BQ250" s="560">
        <f t="shared" si="70"/>
        <v>0</v>
      </c>
      <c r="BR250" s="556"/>
      <c r="BS250" s="556"/>
      <c r="BT250" s="556"/>
      <c r="BU250" s="556"/>
      <c r="BV250" s="556"/>
      <c r="BW250" s="560">
        <f t="shared" si="71"/>
        <v>0</v>
      </c>
      <c r="BX250" s="556"/>
      <c r="BY250" s="556"/>
      <c r="BZ250" s="556"/>
      <c r="CA250" s="556"/>
      <c r="CB250" s="556"/>
      <c r="CC250" s="555">
        <f t="shared" si="88"/>
        <v>0</v>
      </c>
      <c r="CD250" s="556"/>
      <c r="CE250" s="556"/>
      <c r="CF250" s="556"/>
      <c r="CG250" s="556"/>
      <c r="CH250" s="556"/>
      <c r="CI250" s="556"/>
      <c r="CK250" s="557">
        <f t="shared" si="85"/>
        <v>0</v>
      </c>
      <c r="CL250" s="558"/>
      <c r="CM250" s="558"/>
      <c r="CN250" s="558"/>
      <c r="CO250" s="558"/>
      <c r="CP250" s="558"/>
      <c r="CQ250" s="558"/>
      <c r="CR250" s="559">
        <f t="shared" si="72"/>
        <v>0</v>
      </c>
      <c r="CS250" s="558"/>
      <c r="CT250" s="558"/>
      <c r="CU250" s="558"/>
      <c r="CV250" s="558"/>
      <c r="CW250" s="558"/>
      <c r="CX250" s="560">
        <f t="shared" si="73"/>
        <v>0</v>
      </c>
      <c r="CY250" s="556"/>
      <c r="CZ250" s="556"/>
      <c r="DA250" s="556"/>
      <c r="DB250" s="556"/>
      <c r="DC250" s="556"/>
      <c r="DD250" s="560">
        <f t="shared" si="74"/>
        <v>0</v>
      </c>
      <c r="DE250" s="556"/>
      <c r="DF250" s="556"/>
      <c r="DG250" s="556"/>
      <c r="DH250" s="556"/>
      <c r="DI250" s="556"/>
      <c r="DJ250" s="555">
        <f t="shared" si="82"/>
        <v>0</v>
      </c>
      <c r="DK250" s="556"/>
      <c r="DL250" s="556"/>
      <c r="DM250" s="556"/>
      <c r="DN250" s="556"/>
      <c r="DO250" s="556"/>
      <c r="DP250" s="556"/>
      <c r="DT250" s="141" t="str">
        <f t="shared" si="75"/>
        <v>-</v>
      </c>
      <c r="DU250" s="558">
        <f>IF(ROWS($DU$25:DU250)&gt;$EH$9,0,ROWS($DU$25:DU250))</f>
        <v>0</v>
      </c>
      <c r="DV250" s="558"/>
      <c r="DW250" s="558"/>
      <c r="DX250" s="558"/>
      <c r="DY250" s="558"/>
      <c r="DZ250" s="557">
        <f t="shared" si="86"/>
        <v>0</v>
      </c>
      <c r="EA250" s="558"/>
      <c r="EB250" s="558"/>
      <c r="EC250" s="558"/>
      <c r="ED250" s="558"/>
      <c r="EE250" s="558"/>
      <c r="EF250" s="558"/>
      <c r="EG250" s="559">
        <f t="shared" si="76"/>
        <v>0</v>
      </c>
      <c r="EH250" s="558"/>
      <c r="EI250" s="558"/>
      <c r="EJ250" s="558"/>
      <c r="EK250" s="558"/>
      <c r="EL250" s="558"/>
      <c r="EM250" s="560">
        <f t="shared" si="77"/>
        <v>0</v>
      </c>
      <c r="EN250" s="556"/>
      <c r="EO250" s="556"/>
      <c r="EP250" s="556"/>
      <c r="EQ250" s="556"/>
      <c r="ER250" s="556"/>
      <c r="ES250" s="560">
        <f t="shared" si="78"/>
        <v>0</v>
      </c>
      <c r="ET250" s="556"/>
      <c r="EU250" s="556"/>
      <c r="EV250" s="556"/>
      <c r="EW250" s="556"/>
      <c r="EX250" s="556"/>
      <c r="EY250" s="555">
        <f t="shared" si="89"/>
        <v>0</v>
      </c>
      <c r="EZ250" s="556"/>
      <c r="FA250" s="556"/>
      <c r="FB250" s="556"/>
      <c r="FC250" s="556"/>
      <c r="FD250" s="556"/>
      <c r="FE250" s="556"/>
      <c r="FG250" s="557">
        <f t="shared" si="87"/>
        <v>0</v>
      </c>
      <c r="FH250" s="558"/>
      <c r="FI250" s="558"/>
      <c r="FJ250" s="558"/>
      <c r="FK250" s="558"/>
      <c r="FL250" s="558"/>
      <c r="FM250" s="558"/>
      <c r="FN250" s="559">
        <f t="shared" si="79"/>
        <v>0</v>
      </c>
      <c r="FO250" s="558"/>
      <c r="FP250" s="558"/>
      <c r="FQ250" s="558"/>
      <c r="FR250" s="558"/>
      <c r="FS250" s="558"/>
      <c r="FT250" s="560">
        <f t="shared" si="80"/>
        <v>0</v>
      </c>
      <c r="FU250" s="556"/>
      <c r="FV250" s="556"/>
      <c r="FW250" s="556"/>
      <c r="FX250" s="556"/>
      <c r="FY250" s="556"/>
      <c r="FZ250" s="560">
        <f t="shared" si="81"/>
        <v>0</v>
      </c>
      <c r="GA250" s="556"/>
      <c r="GB250" s="556"/>
      <c r="GC250" s="556"/>
      <c r="GD250" s="556"/>
      <c r="GE250" s="556"/>
      <c r="GF250" s="555">
        <f t="shared" si="83"/>
        <v>0</v>
      </c>
      <c r="GG250" s="556"/>
      <c r="GH250" s="556"/>
      <c r="GI250" s="556"/>
      <c r="GJ250" s="556"/>
      <c r="GK250" s="556"/>
      <c r="GL250" s="556"/>
      <c r="GV250" s="1"/>
      <c r="GW250" s="1"/>
      <c r="GX250" s="1"/>
      <c r="GY250" s="1"/>
      <c r="GZ250" s="1"/>
      <c r="HA250" s="1"/>
      <c r="HB250" s="1"/>
      <c r="HC250" s="1"/>
      <c r="HD250" s="1"/>
      <c r="HE250" s="1"/>
      <c r="HF250" s="1"/>
      <c r="HG250" s="1"/>
      <c r="HH250" s="1"/>
      <c r="HI250" s="1"/>
    </row>
    <row r="251" spans="50:217" ht="12.75">
      <c r="AX251" s="141" t="str">
        <f t="shared" si="68"/>
        <v>-</v>
      </c>
      <c r="AY251" s="558">
        <f>IF(ROWS($AY$25:AY251)&gt;$BL$9,0,ROWS($AY$25:AY251))</f>
        <v>0</v>
      </c>
      <c r="AZ251" s="558"/>
      <c r="BA251" s="558"/>
      <c r="BB251" s="558"/>
      <c r="BC251" s="558"/>
      <c r="BD251" s="557">
        <f t="shared" si="84"/>
        <v>0</v>
      </c>
      <c r="BE251" s="558"/>
      <c r="BF251" s="558"/>
      <c r="BG251" s="558"/>
      <c r="BH251" s="558"/>
      <c r="BI251" s="558"/>
      <c r="BJ251" s="558"/>
      <c r="BK251" s="559">
        <f t="shared" si="69"/>
        <v>0</v>
      </c>
      <c r="BL251" s="558"/>
      <c r="BM251" s="558"/>
      <c r="BN251" s="558"/>
      <c r="BO251" s="558"/>
      <c r="BP251" s="558"/>
      <c r="BQ251" s="560">
        <f t="shared" si="70"/>
        <v>0</v>
      </c>
      <c r="BR251" s="556"/>
      <c r="BS251" s="556"/>
      <c r="BT251" s="556"/>
      <c r="BU251" s="556"/>
      <c r="BV251" s="556"/>
      <c r="BW251" s="560">
        <f t="shared" si="71"/>
        <v>0</v>
      </c>
      <c r="BX251" s="556"/>
      <c r="BY251" s="556"/>
      <c r="BZ251" s="556"/>
      <c r="CA251" s="556"/>
      <c r="CB251" s="556"/>
      <c r="CC251" s="555">
        <f t="shared" si="88"/>
        <v>0</v>
      </c>
      <c r="CD251" s="556"/>
      <c r="CE251" s="556"/>
      <c r="CF251" s="556"/>
      <c r="CG251" s="556"/>
      <c r="CH251" s="556"/>
      <c r="CI251" s="556"/>
      <c r="CK251" s="557">
        <f t="shared" si="85"/>
        <v>0</v>
      </c>
      <c r="CL251" s="558"/>
      <c r="CM251" s="558"/>
      <c r="CN251" s="558"/>
      <c r="CO251" s="558"/>
      <c r="CP251" s="558"/>
      <c r="CQ251" s="558"/>
      <c r="CR251" s="559">
        <f t="shared" si="72"/>
        <v>0</v>
      </c>
      <c r="CS251" s="558"/>
      <c r="CT251" s="558"/>
      <c r="CU251" s="558"/>
      <c r="CV251" s="558"/>
      <c r="CW251" s="558"/>
      <c r="CX251" s="560">
        <f t="shared" si="73"/>
        <v>0</v>
      </c>
      <c r="CY251" s="556"/>
      <c r="CZ251" s="556"/>
      <c r="DA251" s="556"/>
      <c r="DB251" s="556"/>
      <c r="DC251" s="556"/>
      <c r="DD251" s="560">
        <f t="shared" si="74"/>
        <v>0</v>
      </c>
      <c r="DE251" s="556"/>
      <c r="DF251" s="556"/>
      <c r="DG251" s="556"/>
      <c r="DH251" s="556"/>
      <c r="DI251" s="556"/>
      <c r="DJ251" s="555">
        <f t="shared" si="82"/>
        <v>0</v>
      </c>
      <c r="DK251" s="556"/>
      <c r="DL251" s="556"/>
      <c r="DM251" s="556"/>
      <c r="DN251" s="556"/>
      <c r="DO251" s="556"/>
      <c r="DP251" s="556"/>
      <c r="DT251" s="141" t="str">
        <f t="shared" si="75"/>
        <v>-</v>
      </c>
      <c r="DU251" s="558">
        <f>IF(ROWS($DU$25:DU251)&gt;$EH$9,0,ROWS($DU$25:DU251))</f>
        <v>0</v>
      </c>
      <c r="DV251" s="558"/>
      <c r="DW251" s="558"/>
      <c r="DX251" s="558"/>
      <c r="DY251" s="558"/>
      <c r="DZ251" s="557">
        <f t="shared" si="86"/>
        <v>0</v>
      </c>
      <c r="EA251" s="558"/>
      <c r="EB251" s="558"/>
      <c r="EC251" s="558"/>
      <c r="ED251" s="558"/>
      <c r="EE251" s="558"/>
      <c r="EF251" s="558"/>
      <c r="EG251" s="559">
        <f t="shared" si="76"/>
        <v>0</v>
      </c>
      <c r="EH251" s="558"/>
      <c r="EI251" s="558"/>
      <c r="EJ251" s="558"/>
      <c r="EK251" s="558"/>
      <c r="EL251" s="558"/>
      <c r="EM251" s="560">
        <f t="shared" si="77"/>
        <v>0</v>
      </c>
      <c r="EN251" s="556"/>
      <c r="EO251" s="556"/>
      <c r="EP251" s="556"/>
      <c r="EQ251" s="556"/>
      <c r="ER251" s="556"/>
      <c r="ES251" s="560">
        <f t="shared" si="78"/>
        <v>0</v>
      </c>
      <c r="ET251" s="556"/>
      <c r="EU251" s="556"/>
      <c r="EV251" s="556"/>
      <c r="EW251" s="556"/>
      <c r="EX251" s="556"/>
      <c r="EY251" s="555">
        <f t="shared" si="89"/>
        <v>0</v>
      </c>
      <c r="EZ251" s="556"/>
      <c r="FA251" s="556"/>
      <c r="FB251" s="556"/>
      <c r="FC251" s="556"/>
      <c r="FD251" s="556"/>
      <c r="FE251" s="556"/>
      <c r="FG251" s="557">
        <f t="shared" si="87"/>
        <v>0</v>
      </c>
      <c r="FH251" s="558"/>
      <c r="FI251" s="558"/>
      <c r="FJ251" s="558"/>
      <c r="FK251" s="558"/>
      <c r="FL251" s="558"/>
      <c r="FM251" s="558"/>
      <c r="FN251" s="559">
        <f t="shared" si="79"/>
        <v>0</v>
      </c>
      <c r="FO251" s="558"/>
      <c r="FP251" s="558"/>
      <c r="FQ251" s="558"/>
      <c r="FR251" s="558"/>
      <c r="FS251" s="558"/>
      <c r="FT251" s="560">
        <f t="shared" si="80"/>
        <v>0</v>
      </c>
      <c r="FU251" s="556"/>
      <c r="FV251" s="556"/>
      <c r="FW251" s="556"/>
      <c r="FX251" s="556"/>
      <c r="FY251" s="556"/>
      <c r="FZ251" s="560">
        <f t="shared" si="81"/>
        <v>0</v>
      </c>
      <c r="GA251" s="556"/>
      <c r="GB251" s="556"/>
      <c r="GC251" s="556"/>
      <c r="GD251" s="556"/>
      <c r="GE251" s="556"/>
      <c r="GF251" s="555">
        <f t="shared" si="83"/>
        <v>0</v>
      </c>
      <c r="GG251" s="556"/>
      <c r="GH251" s="556"/>
      <c r="GI251" s="556"/>
      <c r="GJ251" s="556"/>
      <c r="GK251" s="556"/>
      <c r="GL251" s="556"/>
      <c r="GV251" s="1"/>
      <c r="GW251" s="1"/>
      <c r="GX251" s="1"/>
      <c r="GY251" s="1"/>
      <c r="GZ251" s="1"/>
      <c r="HA251" s="1"/>
      <c r="HB251" s="1"/>
      <c r="HC251" s="1"/>
      <c r="HD251" s="1"/>
      <c r="HE251" s="1"/>
      <c r="HF251" s="1"/>
      <c r="HG251" s="1"/>
      <c r="HH251" s="1"/>
      <c r="HI251" s="1"/>
    </row>
    <row r="252" spans="50:217" ht="12.75">
      <c r="AX252" s="141" t="str">
        <f t="shared" si="68"/>
        <v>-</v>
      </c>
      <c r="AY252" s="558">
        <f>IF(ROWS($AY$25:AY252)&gt;$BL$9,0,ROWS($AY$25:AY252))</f>
        <v>0</v>
      </c>
      <c r="AZ252" s="558"/>
      <c r="BA252" s="558"/>
      <c r="BB252" s="558"/>
      <c r="BC252" s="558"/>
      <c r="BD252" s="557">
        <f t="shared" si="84"/>
        <v>0</v>
      </c>
      <c r="BE252" s="558"/>
      <c r="BF252" s="558"/>
      <c r="BG252" s="558"/>
      <c r="BH252" s="558"/>
      <c r="BI252" s="558"/>
      <c r="BJ252" s="558"/>
      <c r="BK252" s="559">
        <f t="shared" si="69"/>
        <v>0</v>
      </c>
      <c r="BL252" s="558"/>
      <c r="BM252" s="558"/>
      <c r="BN252" s="558"/>
      <c r="BO252" s="558"/>
      <c r="BP252" s="558"/>
      <c r="BQ252" s="560">
        <f t="shared" si="70"/>
        <v>0</v>
      </c>
      <c r="BR252" s="556"/>
      <c r="BS252" s="556"/>
      <c r="BT252" s="556"/>
      <c r="BU252" s="556"/>
      <c r="BV252" s="556"/>
      <c r="BW252" s="560">
        <f t="shared" si="71"/>
        <v>0</v>
      </c>
      <c r="BX252" s="556"/>
      <c r="BY252" s="556"/>
      <c r="BZ252" s="556"/>
      <c r="CA252" s="556"/>
      <c r="CB252" s="556"/>
      <c r="CC252" s="555">
        <f t="shared" si="88"/>
        <v>0</v>
      </c>
      <c r="CD252" s="556"/>
      <c r="CE252" s="556"/>
      <c r="CF252" s="556"/>
      <c r="CG252" s="556"/>
      <c r="CH252" s="556"/>
      <c r="CI252" s="556"/>
      <c r="CK252" s="557">
        <f t="shared" si="85"/>
        <v>0</v>
      </c>
      <c r="CL252" s="558"/>
      <c r="CM252" s="558"/>
      <c r="CN252" s="558"/>
      <c r="CO252" s="558"/>
      <c r="CP252" s="558"/>
      <c r="CQ252" s="558"/>
      <c r="CR252" s="559">
        <f t="shared" si="72"/>
        <v>0</v>
      </c>
      <c r="CS252" s="558"/>
      <c r="CT252" s="558"/>
      <c r="CU252" s="558"/>
      <c r="CV252" s="558"/>
      <c r="CW252" s="558"/>
      <c r="CX252" s="560">
        <f t="shared" si="73"/>
        <v>0</v>
      </c>
      <c r="CY252" s="556"/>
      <c r="CZ252" s="556"/>
      <c r="DA252" s="556"/>
      <c r="DB252" s="556"/>
      <c r="DC252" s="556"/>
      <c r="DD252" s="560">
        <f t="shared" si="74"/>
        <v>0</v>
      </c>
      <c r="DE252" s="556"/>
      <c r="DF252" s="556"/>
      <c r="DG252" s="556"/>
      <c r="DH252" s="556"/>
      <c r="DI252" s="556"/>
      <c r="DJ252" s="555">
        <f t="shared" si="82"/>
        <v>0</v>
      </c>
      <c r="DK252" s="556"/>
      <c r="DL252" s="556"/>
      <c r="DM252" s="556"/>
      <c r="DN252" s="556"/>
      <c r="DO252" s="556"/>
      <c r="DP252" s="556"/>
      <c r="DT252" s="141" t="str">
        <f t="shared" si="75"/>
        <v>-</v>
      </c>
      <c r="DU252" s="558">
        <f>IF(ROWS($DU$25:DU252)&gt;$EH$9,0,ROWS($DU$25:DU252))</f>
        <v>0</v>
      </c>
      <c r="DV252" s="558"/>
      <c r="DW252" s="558"/>
      <c r="DX252" s="558"/>
      <c r="DY252" s="558"/>
      <c r="DZ252" s="557">
        <f t="shared" si="86"/>
        <v>0</v>
      </c>
      <c r="EA252" s="558"/>
      <c r="EB252" s="558"/>
      <c r="EC252" s="558"/>
      <c r="ED252" s="558"/>
      <c r="EE252" s="558"/>
      <c r="EF252" s="558"/>
      <c r="EG252" s="559">
        <f t="shared" si="76"/>
        <v>0</v>
      </c>
      <c r="EH252" s="558"/>
      <c r="EI252" s="558"/>
      <c r="EJ252" s="558"/>
      <c r="EK252" s="558"/>
      <c r="EL252" s="558"/>
      <c r="EM252" s="560">
        <f t="shared" si="77"/>
        <v>0</v>
      </c>
      <c r="EN252" s="556"/>
      <c r="EO252" s="556"/>
      <c r="EP252" s="556"/>
      <c r="EQ252" s="556"/>
      <c r="ER252" s="556"/>
      <c r="ES252" s="560">
        <f t="shared" si="78"/>
        <v>0</v>
      </c>
      <c r="ET252" s="556"/>
      <c r="EU252" s="556"/>
      <c r="EV252" s="556"/>
      <c r="EW252" s="556"/>
      <c r="EX252" s="556"/>
      <c r="EY252" s="555">
        <f t="shared" si="89"/>
        <v>0</v>
      </c>
      <c r="EZ252" s="556"/>
      <c r="FA252" s="556"/>
      <c r="FB252" s="556"/>
      <c r="FC252" s="556"/>
      <c r="FD252" s="556"/>
      <c r="FE252" s="556"/>
      <c r="FG252" s="557">
        <f t="shared" si="87"/>
        <v>0</v>
      </c>
      <c r="FH252" s="558"/>
      <c r="FI252" s="558"/>
      <c r="FJ252" s="558"/>
      <c r="FK252" s="558"/>
      <c r="FL252" s="558"/>
      <c r="FM252" s="558"/>
      <c r="FN252" s="559">
        <f t="shared" si="79"/>
        <v>0</v>
      </c>
      <c r="FO252" s="558"/>
      <c r="FP252" s="558"/>
      <c r="FQ252" s="558"/>
      <c r="FR252" s="558"/>
      <c r="FS252" s="558"/>
      <c r="FT252" s="560">
        <f t="shared" si="80"/>
        <v>0</v>
      </c>
      <c r="FU252" s="556"/>
      <c r="FV252" s="556"/>
      <c r="FW252" s="556"/>
      <c r="FX252" s="556"/>
      <c r="FY252" s="556"/>
      <c r="FZ252" s="560">
        <f t="shared" si="81"/>
        <v>0</v>
      </c>
      <c r="GA252" s="556"/>
      <c r="GB252" s="556"/>
      <c r="GC252" s="556"/>
      <c r="GD252" s="556"/>
      <c r="GE252" s="556"/>
      <c r="GF252" s="555">
        <f t="shared" si="83"/>
        <v>0</v>
      </c>
      <c r="GG252" s="556"/>
      <c r="GH252" s="556"/>
      <c r="GI252" s="556"/>
      <c r="GJ252" s="556"/>
      <c r="GK252" s="556"/>
      <c r="GL252" s="556"/>
      <c r="GV252" s="1"/>
      <c r="GW252" s="1"/>
      <c r="GX252" s="1"/>
      <c r="GY252" s="1"/>
      <c r="GZ252" s="1"/>
      <c r="HA252" s="1"/>
      <c r="HB252" s="1"/>
      <c r="HC252" s="1"/>
      <c r="HD252" s="1"/>
      <c r="HE252" s="1"/>
      <c r="HF252" s="1"/>
      <c r="HG252" s="1"/>
      <c r="HH252" s="1"/>
      <c r="HI252" s="1"/>
    </row>
    <row r="253" spans="50:217" ht="12.75">
      <c r="AX253" s="141" t="str">
        <f t="shared" si="68"/>
        <v>-</v>
      </c>
      <c r="AY253" s="558">
        <f>IF(ROWS($AY$25:AY253)&gt;$BL$9,0,ROWS($AY$25:AY253))</f>
        <v>0</v>
      </c>
      <c r="AZ253" s="558"/>
      <c r="BA253" s="558"/>
      <c r="BB253" s="558"/>
      <c r="BC253" s="558"/>
      <c r="BD253" s="557">
        <f t="shared" si="84"/>
        <v>0</v>
      </c>
      <c r="BE253" s="558"/>
      <c r="BF253" s="558"/>
      <c r="BG253" s="558"/>
      <c r="BH253" s="558"/>
      <c r="BI253" s="558"/>
      <c r="BJ253" s="558"/>
      <c r="BK253" s="559">
        <f t="shared" si="69"/>
        <v>0</v>
      </c>
      <c r="BL253" s="558"/>
      <c r="BM253" s="558"/>
      <c r="BN253" s="558"/>
      <c r="BO253" s="558"/>
      <c r="BP253" s="558"/>
      <c r="BQ253" s="560">
        <f t="shared" si="70"/>
        <v>0</v>
      </c>
      <c r="BR253" s="556"/>
      <c r="BS253" s="556"/>
      <c r="BT253" s="556"/>
      <c r="BU253" s="556"/>
      <c r="BV253" s="556"/>
      <c r="BW253" s="560">
        <f t="shared" si="71"/>
        <v>0</v>
      </c>
      <c r="BX253" s="556"/>
      <c r="BY253" s="556"/>
      <c r="BZ253" s="556"/>
      <c r="CA253" s="556"/>
      <c r="CB253" s="556"/>
      <c r="CC253" s="555">
        <f t="shared" si="88"/>
        <v>0</v>
      </c>
      <c r="CD253" s="556"/>
      <c r="CE253" s="556"/>
      <c r="CF253" s="556"/>
      <c r="CG253" s="556"/>
      <c r="CH253" s="556"/>
      <c r="CI253" s="556"/>
      <c r="CK253" s="557">
        <f t="shared" si="85"/>
        <v>0</v>
      </c>
      <c r="CL253" s="558"/>
      <c r="CM253" s="558"/>
      <c r="CN253" s="558"/>
      <c r="CO253" s="558"/>
      <c r="CP253" s="558"/>
      <c r="CQ253" s="558"/>
      <c r="CR253" s="559">
        <f t="shared" si="72"/>
        <v>0</v>
      </c>
      <c r="CS253" s="558"/>
      <c r="CT253" s="558"/>
      <c r="CU253" s="558"/>
      <c r="CV253" s="558"/>
      <c r="CW253" s="558"/>
      <c r="CX253" s="560">
        <f t="shared" si="73"/>
        <v>0</v>
      </c>
      <c r="CY253" s="556"/>
      <c r="CZ253" s="556"/>
      <c r="DA253" s="556"/>
      <c r="DB253" s="556"/>
      <c r="DC253" s="556"/>
      <c r="DD253" s="560">
        <f t="shared" si="74"/>
        <v>0</v>
      </c>
      <c r="DE253" s="556"/>
      <c r="DF253" s="556"/>
      <c r="DG253" s="556"/>
      <c r="DH253" s="556"/>
      <c r="DI253" s="556"/>
      <c r="DJ253" s="555">
        <f t="shared" si="82"/>
        <v>0</v>
      </c>
      <c r="DK253" s="556"/>
      <c r="DL253" s="556"/>
      <c r="DM253" s="556"/>
      <c r="DN253" s="556"/>
      <c r="DO253" s="556"/>
      <c r="DP253" s="556"/>
      <c r="DT253" s="141" t="str">
        <f t="shared" si="75"/>
        <v>-</v>
      </c>
      <c r="DU253" s="558">
        <f>IF(ROWS($DU$25:DU253)&gt;$EH$9,0,ROWS($DU$25:DU253))</f>
        <v>0</v>
      </c>
      <c r="DV253" s="558"/>
      <c r="DW253" s="558"/>
      <c r="DX253" s="558"/>
      <c r="DY253" s="558"/>
      <c r="DZ253" s="557">
        <f t="shared" si="86"/>
        <v>0</v>
      </c>
      <c r="EA253" s="558"/>
      <c r="EB253" s="558"/>
      <c r="EC253" s="558"/>
      <c r="ED253" s="558"/>
      <c r="EE253" s="558"/>
      <c r="EF253" s="558"/>
      <c r="EG253" s="559">
        <f t="shared" si="76"/>
        <v>0</v>
      </c>
      <c r="EH253" s="558"/>
      <c r="EI253" s="558"/>
      <c r="EJ253" s="558"/>
      <c r="EK253" s="558"/>
      <c r="EL253" s="558"/>
      <c r="EM253" s="560">
        <f t="shared" si="77"/>
        <v>0</v>
      </c>
      <c r="EN253" s="556"/>
      <c r="EO253" s="556"/>
      <c r="EP253" s="556"/>
      <c r="EQ253" s="556"/>
      <c r="ER253" s="556"/>
      <c r="ES253" s="560">
        <f t="shared" si="78"/>
        <v>0</v>
      </c>
      <c r="ET253" s="556"/>
      <c r="EU253" s="556"/>
      <c r="EV253" s="556"/>
      <c r="EW253" s="556"/>
      <c r="EX253" s="556"/>
      <c r="EY253" s="555">
        <f t="shared" si="89"/>
        <v>0</v>
      </c>
      <c r="EZ253" s="556"/>
      <c r="FA253" s="556"/>
      <c r="FB253" s="556"/>
      <c r="FC253" s="556"/>
      <c r="FD253" s="556"/>
      <c r="FE253" s="556"/>
      <c r="FG253" s="557">
        <f t="shared" si="87"/>
        <v>0</v>
      </c>
      <c r="FH253" s="558"/>
      <c r="FI253" s="558"/>
      <c r="FJ253" s="558"/>
      <c r="FK253" s="558"/>
      <c r="FL253" s="558"/>
      <c r="FM253" s="558"/>
      <c r="FN253" s="559">
        <f t="shared" si="79"/>
        <v>0</v>
      </c>
      <c r="FO253" s="558"/>
      <c r="FP253" s="558"/>
      <c r="FQ253" s="558"/>
      <c r="FR253" s="558"/>
      <c r="FS253" s="558"/>
      <c r="FT253" s="560">
        <f t="shared" si="80"/>
        <v>0</v>
      </c>
      <c r="FU253" s="556"/>
      <c r="FV253" s="556"/>
      <c r="FW253" s="556"/>
      <c r="FX253" s="556"/>
      <c r="FY253" s="556"/>
      <c r="FZ253" s="560">
        <f t="shared" si="81"/>
        <v>0</v>
      </c>
      <c r="GA253" s="556"/>
      <c r="GB253" s="556"/>
      <c r="GC253" s="556"/>
      <c r="GD253" s="556"/>
      <c r="GE253" s="556"/>
      <c r="GF253" s="555">
        <f t="shared" si="83"/>
        <v>0</v>
      </c>
      <c r="GG253" s="556"/>
      <c r="GH253" s="556"/>
      <c r="GI253" s="556"/>
      <c r="GJ253" s="556"/>
      <c r="GK253" s="556"/>
      <c r="GL253" s="556"/>
      <c r="GV253" s="1"/>
      <c r="GW253" s="1"/>
      <c r="GX253" s="1"/>
      <c r="GY253" s="1"/>
      <c r="GZ253" s="1"/>
      <c r="HA253" s="1"/>
      <c r="HB253" s="1"/>
      <c r="HC253" s="1"/>
      <c r="HD253" s="1"/>
      <c r="HE253" s="1"/>
      <c r="HF253" s="1"/>
      <c r="HG253" s="1"/>
      <c r="HH253" s="1"/>
      <c r="HI253" s="1"/>
    </row>
    <row r="254" spans="50:217" ht="12.75">
      <c r="AX254" s="141" t="str">
        <f t="shared" si="68"/>
        <v>-</v>
      </c>
      <c r="AY254" s="558">
        <f>IF(ROWS($AY$25:AY254)&gt;$BL$9,0,ROWS($AY$25:AY254))</f>
        <v>0</v>
      </c>
      <c r="AZ254" s="558"/>
      <c r="BA254" s="558"/>
      <c r="BB254" s="558"/>
      <c r="BC254" s="558"/>
      <c r="BD254" s="557">
        <f t="shared" si="84"/>
        <v>0</v>
      </c>
      <c r="BE254" s="558"/>
      <c r="BF254" s="558"/>
      <c r="BG254" s="558"/>
      <c r="BH254" s="558"/>
      <c r="BI254" s="558"/>
      <c r="BJ254" s="558"/>
      <c r="BK254" s="559">
        <f t="shared" si="69"/>
        <v>0</v>
      </c>
      <c r="BL254" s="558"/>
      <c r="BM254" s="558"/>
      <c r="BN254" s="558"/>
      <c r="BO254" s="558"/>
      <c r="BP254" s="558"/>
      <c r="BQ254" s="560">
        <f t="shared" si="70"/>
        <v>0</v>
      </c>
      <c r="BR254" s="556"/>
      <c r="BS254" s="556"/>
      <c r="BT254" s="556"/>
      <c r="BU254" s="556"/>
      <c r="BV254" s="556"/>
      <c r="BW254" s="560">
        <f t="shared" si="71"/>
        <v>0</v>
      </c>
      <c r="BX254" s="556"/>
      <c r="BY254" s="556"/>
      <c r="BZ254" s="556"/>
      <c r="CA254" s="556"/>
      <c r="CB254" s="556"/>
      <c r="CC254" s="555">
        <f t="shared" si="88"/>
        <v>0</v>
      </c>
      <c r="CD254" s="556"/>
      <c r="CE254" s="556"/>
      <c r="CF254" s="556"/>
      <c r="CG254" s="556"/>
      <c r="CH254" s="556"/>
      <c r="CI254" s="556"/>
      <c r="CK254" s="557">
        <f t="shared" si="85"/>
        <v>0</v>
      </c>
      <c r="CL254" s="558"/>
      <c r="CM254" s="558"/>
      <c r="CN254" s="558"/>
      <c r="CO254" s="558"/>
      <c r="CP254" s="558"/>
      <c r="CQ254" s="558"/>
      <c r="CR254" s="559">
        <f t="shared" si="72"/>
        <v>0</v>
      </c>
      <c r="CS254" s="558"/>
      <c r="CT254" s="558"/>
      <c r="CU254" s="558"/>
      <c r="CV254" s="558"/>
      <c r="CW254" s="558"/>
      <c r="CX254" s="560">
        <f t="shared" si="73"/>
        <v>0</v>
      </c>
      <c r="CY254" s="556"/>
      <c r="CZ254" s="556"/>
      <c r="DA254" s="556"/>
      <c r="DB254" s="556"/>
      <c r="DC254" s="556"/>
      <c r="DD254" s="560">
        <f t="shared" si="74"/>
        <v>0</v>
      </c>
      <c r="DE254" s="556"/>
      <c r="DF254" s="556"/>
      <c r="DG254" s="556"/>
      <c r="DH254" s="556"/>
      <c r="DI254" s="556"/>
      <c r="DJ254" s="555">
        <f t="shared" si="82"/>
        <v>0</v>
      </c>
      <c r="DK254" s="556"/>
      <c r="DL254" s="556"/>
      <c r="DM254" s="556"/>
      <c r="DN254" s="556"/>
      <c r="DO254" s="556"/>
      <c r="DP254" s="556"/>
      <c r="DT254" s="141" t="str">
        <f t="shared" si="75"/>
        <v>-</v>
      </c>
      <c r="DU254" s="558">
        <f>IF(ROWS($DU$25:DU254)&gt;$EH$9,0,ROWS($DU$25:DU254))</f>
        <v>0</v>
      </c>
      <c r="DV254" s="558"/>
      <c r="DW254" s="558"/>
      <c r="DX254" s="558"/>
      <c r="DY254" s="558"/>
      <c r="DZ254" s="557">
        <f t="shared" si="86"/>
        <v>0</v>
      </c>
      <c r="EA254" s="558"/>
      <c r="EB254" s="558"/>
      <c r="EC254" s="558"/>
      <c r="ED254" s="558"/>
      <c r="EE254" s="558"/>
      <c r="EF254" s="558"/>
      <c r="EG254" s="559">
        <f t="shared" si="76"/>
        <v>0</v>
      </c>
      <c r="EH254" s="558"/>
      <c r="EI254" s="558"/>
      <c r="EJ254" s="558"/>
      <c r="EK254" s="558"/>
      <c r="EL254" s="558"/>
      <c r="EM254" s="560">
        <f t="shared" si="77"/>
        <v>0</v>
      </c>
      <c r="EN254" s="556"/>
      <c r="EO254" s="556"/>
      <c r="EP254" s="556"/>
      <c r="EQ254" s="556"/>
      <c r="ER254" s="556"/>
      <c r="ES254" s="560">
        <f t="shared" si="78"/>
        <v>0</v>
      </c>
      <c r="ET254" s="556"/>
      <c r="EU254" s="556"/>
      <c r="EV254" s="556"/>
      <c r="EW254" s="556"/>
      <c r="EX254" s="556"/>
      <c r="EY254" s="555">
        <f t="shared" si="89"/>
        <v>0</v>
      </c>
      <c r="EZ254" s="556"/>
      <c r="FA254" s="556"/>
      <c r="FB254" s="556"/>
      <c r="FC254" s="556"/>
      <c r="FD254" s="556"/>
      <c r="FE254" s="556"/>
      <c r="FG254" s="557">
        <f t="shared" si="87"/>
        <v>0</v>
      </c>
      <c r="FH254" s="558"/>
      <c r="FI254" s="558"/>
      <c r="FJ254" s="558"/>
      <c r="FK254" s="558"/>
      <c r="FL254" s="558"/>
      <c r="FM254" s="558"/>
      <c r="FN254" s="559">
        <f t="shared" si="79"/>
        <v>0</v>
      </c>
      <c r="FO254" s="558"/>
      <c r="FP254" s="558"/>
      <c r="FQ254" s="558"/>
      <c r="FR254" s="558"/>
      <c r="FS254" s="558"/>
      <c r="FT254" s="560">
        <f t="shared" si="80"/>
        <v>0</v>
      </c>
      <c r="FU254" s="556"/>
      <c r="FV254" s="556"/>
      <c r="FW254" s="556"/>
      <c r="FX254" s="556"/>
      <c r="FY254" s="556"/>
      <c r="FZ254" s="560">
        <f t="shared" si="81"/>
        <v>0</v>
      </c>
      <c r="GA254" s="556"/>
      <c r="GB254" s="556"/>
      <c r="GC254" s="556"/>
      <c r="GD254" s="556"/>
      <c r="GE254" s="556"/>
      <c r="GF254" s="555">
        <f t="shared" si="83"/>
        <v>0</v>
      </c>
      <c r="GG254" s="556"/>
      <c r="GH254" s="556"/>
      <c r="GI254" s="556"/>
      <c r="GJ254" s="556"/>
      <c r="GK254" s="556"/>
      <c r="GL254" s="556"/>
      <c r="GV254" s="1"/>
      <c r="GW254" s="1"/>
      <c r="GX254" s="1"/>
      <c r="GY254" s="1"/>
      <c r="GZ254" s="1"/>
      <c r="HA254" s="1"/>
      <c r="HB254" s="1"/>
      <c r="HC254" s="1"/>
      <c r="HD254" s="1"/>
      <c r="HE254" s="1"/>
      <c r="HF254" s="1"/>
      <c r="HG254" s="1"/>
      <c r="HH254" s="1"/>
      <c r="HI254" s="1"/>
    </row>
    <row r="255" spans="50:217" ht="12.75">
      <c r="AX255" s="141" t="str">
        <f t="shared" si="68"/>
        <v>-</v>
      </c>
      <c r="AY255" s="558">
        <f>IF(ROWS($AY$25:AY255)&gt;$BL$9,0,ROWS($AY$25:AY255))</f>
        <v>0</v>
      </c>
      <c r="AZ255" s="558"/>
      <c r="BA255" s="558"/>
      <c r="BB255" s="558"/>
      <c r="BC255" s="558"/>
      <c r="BD255" s="557">
        <f t="shared" si="84"/>
        <v>0</v>
      </c>
      <c r="BE255" s="558"/>
      <c r="BF255" s="558"/>
      <c r="BG255" s="558"/>
      <c r="BH255" s="558"/>
      <c r="BI255" s="558"/>
      <c r="BJ255" s="558"/>
      <c r="BK255" s="559">
        <f t="shared" si="69"/>
        <v>0</v>
      </c>
      <c r="BL255" s="558"/>
      <c r="BM255" s="558"/>
      <c r="BN255" s="558"/>
      <c r="BO255" s="558"/>
      <c r="BP255" s="558"/>
      <c r="BQ255" s="560">
        <f t="shared" si="70"/>
        <v>0</v>
      </c>
      <c r="BR255" s="556"/>
      <c r="BS255" s="556"/>
      <c r="BT255" s="556"/>
      <c r="BU255" s="556"/>
      <c r="BV255" s="556"/>
      <c r="BW255" s="560">
        <f t="shared" si="71"/>
        <v>0</v>
      </c>
      <c r="BX255" s="556"/>
      <c r="BY255" s="556"/>
      <c r="BZ255" s="556"/>
      <c r="CA255" s="556"/>
      <c r="CB255" s="556"/>
      <c r="CC255" s="555">
        <f t="shared" si="88"/>
        <v>0</v>
      </c>
      <c r="CD255" s="556"/>
      <c r="CE255" s="556"/>
      <c r="CF255" s="556"/>
      <c r="CG255" s="556"/>
      <c r="CH255" s="556"/>
      <c r="CI255" s="556"/>
      <c r="CK255" s="557">
        <f t="shared" si="85"/>
        <v>0</v>
      </c>
      <c r="CL255" s="558"/>
      <c r="CM255" s="558"/>
      <c r="CN255" s="558"/>
      <c r="CO255" s="558"/>
      <c r="CP255" s="558"/>
      <c r="CQ255" s="558"/>
      <c r="CR255" s="559">
        <f t="shared" si="72"/>
        <v>0</v>
      </c>
      <c r="CS255" s="558"/>
      <c r="CT255" s="558"/>
      <c r="CU255" s="558"/>
      <c r="CV255" s="558"/>
      <c r="CW255" s="558"/>
      <c r="CX255" s="560">
        <f t="shared" si="73"/>
        <v>0</v>
      </c>
      <c r="CY255" s="556"/>
      <c r="CZ255" s="556"/>
      <c r="DA255" s="556"/>
      <c r="DB255" s="556"/>
      <c r="DC255" s="556"/>
      <c r="DD255" s="560">
        <f t="shared" si="74"/>
        <v>0</v>
      </c>
      <c r="DE255" s="556"/>
      <c r="DF255" s="556"/>
      <c r="DG255" s="556"/>
      <c r="DH255" s="556"/>
      <c r="DI255" s="556"/>
      <c r="DJ255" s="555">
        <f t="shared" si="82"/>
        <v>0</v>
      </c>
      <c r="DK255" s="556"/>
      <c r="DL255" s="556"/>
      <c r="DM255" s="556"/>
      <c r="DN255" s="556"/>
      <c r="DO255" s="556"/>
      <c r="DP255" s="556"/>
      <c r="DT255" s="141" t="str">
        <f t="shared" si="75"/>
        <v>-</v>
      </c>
      <c r="DU255" s="558">
        <f>IF(ROWS($DU$25:DU255)&gt;$EH$9,0,ROWS($DU$25:DU255))</f>
        <v>0</v>
      </c>
      <c r="DV255" s="558"/>
      <c r="DW255" s="558"/>
      <c r="DX255" s="558"/>
      <c r="DY255" s="558"/>
      <c r="DZ255" s="557">
        <f t="shared" si="86"/>
        <v>0</v>
      </c>
      <c r="EA255" s="558"/>
      <c r="EB255" s="558"/>
      <c r="EC255" s="558"/>
      <c r="ED255" s="558"/>
      <c r="EE255" s="558"/>
      <c r="EF255" s="558"/>
      <c r="EG255" s="559">
        <f t="shared" si="76"/>
        <v>0</v>
      </c>
      <c r="EH255" s="558"/>
      <c r="EI255" s="558"/>
      <c r="EJ255" s="558"/>
      <c r="EK255" s="558"/>
      <c r="EL255" s="558"/>
      <c r="EM255" s="560">
        <f t="shared" si="77"/>
        <v>0</v>
      </c>
      <c r="EN255" s="556"/>
      <c r="EO255" s="556"/>
      <c r="EP255" s="556"/>
      <c r="EQ255" s="556"/>
      <c r="ER255" s="556"/>
      <c r="ES255" s="560">
        <f t="shared" si="78"/>
        <v>0</v>
      </c>
      <c r="ET255" s="556"/>
      <c r="EU255" s="556"/>
      <c r="EV255" s="556"/>
      <c r="EW255" s="556"/>
      <c r="EX255" s="556"/>
      <c r="EY255" s="555">
        <f t="shared" si="89"/>
        <v>0</v>
      </c>
      <c r="EZ255" s="556"/>
      <c r="FA255" s="556"/>
      <c r="FB255" s="556"/>
      <c r="FC255" s="556"/>
      <c r="FD255" s="556"/>
      <c r="FE255" s="556"/>
      <c r="FG255" s="557">
        <f t="shared" si="87"/>
        <v>0</v>
      </c>
      <c r="FH255" s="558"/>
      <c r="FI255" s="558"/>
      <c r="FJ255" s="558"/>
      <c r="FK255" s="558"/>
      <c r="FL255" s="558"/>
      <c r="FM255" s="558"/>
      <c r="FN255" s="559">
        <f t="shared" si="79"/>
        <v>0</v>
      </c>
      <c r="FO255" s="558"/>
      <c r="FP255" s="558"/>
      <c r="FQ255" s="558"/>
      <c r="FR255" s="558"/>
      <c r="FS255" s="558"/>
      <c r="FT255" s="560">
        <f t="shared" si="80"/>
        <v>0</v>
      </c>
      <c r="FU255" s="556"/>
      <c r="FV255" s="556"/>
      <c r="FW255" s="556"/>
      <c r="FX255" s="556"/>
      <c r="FY255" s="556"/>
      <c r="FZ255" s="560">
        <f t="shared" si="81"/>
        <v>0</v>
      </c>
      <c r="GA255" s="556"/>
      <c r="GB255" s="556"/>
      <c r="GC255" s="556"/>
      <c r="GD255" s="556"/>
      <c r="GE255" s="556"/>
      <c r="GF255" s="555">
        <f t="shared" si="83"/>
        <v>0</v>
      </c>
      <c r="GG255" s="556"/>
      <c r="GH255" s="556"/>
      <c r="GI255" s="556"/>
      <c r="GJ255" s="556"/>
      <c r="GK255" s="556"/>
      <c r="GL255" s="556"/>
      <c r="GV255" s="1"/>
      <c r="GW255" s="1"/>
      <c r="GX255" s="1"/>
      <c r="GY255" s="1"/>
      <c r="GZ255" s="1"/>
      <c r="HA255" s="1"/>
      <c r="HB255" s="1"/>
      <c r="HC255" s="1"/>
      <c r="HD255" s="1"/>
      <c r="HE255" s="1"/>
      <c r="HF255" s="1"/>
      <c r="HG255" s="1"/>
      <c r="HH255" s="1"/>
      <c r="HI255" s="1"/>
    </row>
    <row r="256" spans="50:217" ht="12.75">
      <c r="AX256" s="141" t="str">
        <f t="shared" si="68"/>
        <v>-</v>
      </c>
      <c r="AY256" s="558">
        <f>IF(ROWS($AY$25:AY256)&gt;$BL$9,0,ROWS($AY$25:AY256))</f>
        <v>0</v>
      </c>
      <c r="AZ256" s="558"/>
      <c r="BA256" s="558"/>
      <c r="BB256" s="558"/>
      <c r="BC256" s="558"/>
      <c r="BD256" s="557">
        <f t="shared" si="84"/>
        <v>0</v>
      </c>
      <c r="BE256" s="558"/>
      <c r="BF256" s="558"/>
      <c r="BG256" s="558"/>
      <c r="BH256" s="558"/>
      <c r="BI256" s="558"/>
      <c r="BJ256" s="558"/>
      <c r="BK256" s="559">
        <f t="shared" si="69"/>
        <v>0</v>
      </c>
      <c r="BL256" s="558"/>
      <c r="BM256" s="558"/>
      <c r="BN256" s="558"/>
      <c r="BO256" s="558"/>
      <c r="BP256" s="558"/>
      <c r="BQ256" s="560">
        <f t="shared" si="70"/>
        <v>0</v>
      </c>
      <c r="BR256" s="556"/>
      <c r="BS256" s="556"/>
      <c r="BT256" s="556"/>
      <c r="BU256" s="556"/>
      <c r="BV256" s="556"/>
      <c r="BW256" s="560">
        <f t="shared" si="71"/>
        <v>0</v>
      </c>
      <c r="BX256" s="556"/>
      <c r="BY256" s="556"/>
      <c r="BZ256" s="556"/>
      <c r="CA256" s="556"/>
      <c r="CB256" s="556"/>
      <c r="CC256" s="555">
        <f t="shared" si="88"/>
        <v>0</v>
      </c>
      <c r="CD256" s="556"/>
      <c r="CE256" s="556"/>
      <c r="CF256" s="556"/>
      <c r="CG256" s="556"/>
      <c r="CH256" s="556"/>
      <c r="CI256" s="556"/>
      <c r="CK256" s="557">
        <f t="shared" si="85"/>
        <v>0</v>
      </c>
      <c r="CL256" s="558"/>
      <c r="CM256" s="558"/>
      <c r="CN256" s="558"/>
      <c r="CO256" s="558"/>
      <c r="CP256" s="558"/>
      <c r="CQ256" s="558"/>
      <c r="CR256" s="559">
        <f t="shared" si="72"/>
        <v>0</v>
      </c>
      <c r="CS256" s="558"/>
      <c r="CT256" s="558"/>
      <c r="CU256" s="558"/>
      <c r="CV256" s="558"/>
      <c r="CW256" s="558"/>
      <c r="CX256" s="560">
        <f t="shared" si="73"/>
        <v>0</v>
      </c>
      <c r="CY256" s="556"/>
      <c r="CZ256" s="556"/>
      <c r="DA256" s="556"/>
      <c r="DB256" s="556"/>
      <c r="DC256" s="556"/>
      <c r="DD256" s="560">
        <f t="shared" si="74"/>
        <v>0</v>
      </c>
      <c r="DE256" s="556"/>
      <c r="DF256" s="556"/>
      <c r="DG256" s="556"/>
      <c r="DH256" s="556"/>
      <c r="DI256" s="556"/>
      <c r="DJ256" s="555">
        <f t="shared" si="82"/>
        <v>0</v>
      </c>
      <c r="DK256" s="556"/>
      <c r="DL256" s="556"/>
      <c r="DM256" s="556"/>
      <c r="DN256" s="556"/>
      <c r="DO256" s="556"/>
      <c r="DP256" s="556"/>
      <c r="DT256" s="141" t="str">
        <f t="shared" si="75"/>
        <v>-</v>
      </c>
      <c r="DU256" s="558">
        <f>IF(ROWS($DU$25:DU256)&gt;$EH$9,0,ROWS($DU$25:DU256))</f>
        <v>0</v>
      </c>
      <c r="DV256" s="558"/>
      <c r="DW256" s="558"/>
      <c r="DX256" s="558"/>
      <c r="DY256" s="558"/>
      <c r="DZ256" s="557">
        <f t="shared" si="86"/>
        <v>0</v>
      </c>
      <c r="EA256" s="558"/>
      <c r="EB256" s="558"/>
      <c r="EC256" s="558"/>
      <c r="ED256" s="558"/>
      <c r="EE256" s="558"/>
      <c r="EF256" s="558"/>
      <c r="EG256" s="559">
        <f t="shared" si="76"/>
        <v>0</v>
      </c>
      <c r="EH256" s="558"/>
      <c r="EI256" s="558"/>
      <c r="EJ256" s="558"/>
      <c r="EK256" s="558"/>
      <c r="EL256" s="558"/>
      <c r="EM256" s="560">
        <f t="shared" si="77"/>
        <v>0</v>
      </c>
      <c r="EN256" s="556"/>
      <c r="EO256" s="556"/>
      <c r="EP256" s="556"/>
      <c r="EQ256" s="556"/>
      <c r="ER256" s="556"/>
      <c r="ES256" s="560">
        <f t="shared" si="78"/>
        <v>0</v>
      </c>
      <c r="ET256" s="556"/>
      <c r="EU256" s="556"/>
      <c r="EV256" s="556"/>
      <c r="EW256" s="556"/>
      <c r="EX256" s="556"/>
      <c r="EY256" s="555">
        <f t="shared" si="89"/>
        <v>0</v>
      </c>
      <c r="EZ256" s="556"/>
      <c r="FA256" s="556"/>
      <c r="FB256" s="556"/>
      <c r="FC256" s="556"/>
      <c r="FD256" s="556"/>
      <c r="FE256" s="556"/>
      <c r="FG256" s="557">
        <f t="shared" si="87"/>
        <v>0</v>
      </c>
      <c r="FH256" s="558"/>
      <c r="FI256" s="558"/>
      <c r="FJ256" s="558"/>
      <c r="FK256" s="558"/>
      <c r="FL256" s="558"/>
      <c r="FM256" s="558"/>
      <c r="FN256" s="559">
        <f t="shared" si="79"/>
        <v>0</v>
      </c>
      <c r="FO256" s="558"/>
      <c r="FP256" s="558"/>
      <c r="FQ256" s="558"/>
      <c r="FR256" s="558"/>
      <c r="FS256" s="558"/>
      <c r="FT256" s="560">
        <f t="shared" si="80"/>
        <v>0</v>
      </c>
      <c r="FU256" s="556"/>
      <c r="FV256" s="556"/>
      <c r="FW256" s="556"/>
      <c r="FX256" s="556"/>
      <c r="FY256" s="556"/>
      <c r="FZ256" s="560">
        <f t="shared" si="81"/>
        <v>0</v>
      </c>
      <c r="GA256" s="556"/>
      <c r="GB256" s="556"/>
      <c r="GC256" s="556"/>
      <c r="GD256" s="556"/>
      <c r="GE256" s="556"/>
      <c r="GF256" s="555">
        <f t="shared" si="83"/>
        <v>0</v>
      </c>
      <c r="GG256" s="556"/>
      <c r="GH256" s="556"/>
      <c r="GI256" s="556"/>
      <c r="GJ256" s="556"/>
      <c r="GK256" s="556"/>
      <c r="GL256" s="556"/>
      <c r="GV256" s="1"/>
      <c r="GW256" s="1"/>
      <c r="GX256" s="1"/>
      <c r="GY256" s="1"/>
      <c r="GZ256" s="1"/>
      <c r="HA256" s="1"/>
      <c r="HB256" s="1"/>
      <c r="HC256" s="1"/>
      <c r="HD256" s="1"/>
      <c r="HE256" s="1"/>
      <c r="HF256" s="1"/>
      <c r="HG256" s="1"/>
      <c r="HH256" s="1"/>
      <c r="HI256" s="1"/>
    </row>
    <row r="257" spans="50:217" ht="12.75">
      <c r="AX257" s="141" t="str">
        <f t="shared" si="68"/>
        <v>-</v>
      </c>
      <c r="AY257" s="558">
        <f>IF(ROWS($AY$25:AY257)&gt;$BL$9,0,ROWS($AY$25:AY257))</f>
        <v>0</v>
      </c>
      <c r="AZ257" s="558"/>
      <c r="BA257" s="558"/>
      <c r="BB257" s="558"/>
      <c r="BC257" s="558"/>
      <c r="BD257" s="557">
        <f t="shared" si="84"/>
        <v>0</v>
      </c>
      <c r="BE257" s="558"/>
      <c r="BF257" s="558"/>
      <c r="BG257" s="558"/>
      <c r="BH257" s="558"/>
      <c r="BI257" s="558"/>
      <c r="BJ257" s="558"/>
      <c r="BK257" s="559">
        <f t="shared" si="69"/>
        <v>0</v>
      </c>
      <c r="BL257" s="558"/>
      <c r="BM257" s="558"/>
      <c r="BN257" s="558"/>
      <c r="BO257" s="558"/>
      <c r="BP257" s="558"/>
      <c r="BQ257" s="560">
        <f t="shared" si="70"/>
        <v>0</v>
      </c>
      <c r="BR257" s="556"/>
      <c r="BS257" s="556"/>
      <c r="BT257" s="556"/>
      <c r="BU257" s="556"/>
      <c r="BV257" s="556"/>
      <c r="BW257" s="560">
        <f t="shared" si="71"/>
        <v>0</v>
      </c>
      <c r="BX257" s="556"/>
      <c r="BY257" s="556"/>
      <c r="BZ257" s="556"/>
      <c r="CA257" s="556"/>
      <c r="CB257" s="556"/>
      <c r="CC257" s="555">
        <f t="shared" si="88"/>
        <v>0</v>
      </c>
      <c r="CD257" s="556"/>
      <c r="CE257" s="556"/>
      <c r="CF257" s="556"/>
      <c r="CG257" s="556"/>
      <c r="CH257" s="556"/>
      <c r="CI257" s="556"/>
      <c r="CK257" s="557">
        <f t="shared" si="85"/>
        <v>0</v>
      </c>
      <c r="CL257" s="558"/>
      <c r="CM257" s="558"/>
      <c r="CN257" s="558"/>
      <c r="CO257" s="558"/>
      <c r="CP257" s="558"/>
      <c r="CQ257" s="558"/>
      <c r="CR257" s="559">
        <f t="shared" si="72"/>
        <v>0</v>
      </c>
      <c r="CS257" s="558"/>
      <c r="CT257" s="558"/>
      <c r="CU257" s="558"/>
      <c r="CV257" s="558"/>
      <c r="CW257" s="558"/>
      <c r="CX257" s="560">
        <f t="shared" si="73"/>
        <v>0</v>
      </c>
      <c r="CY257" s="556"/>
      <c r="CZ257" s="556"/>
      <c r="DA257" s="556"/>
      <c r="DB257" s="556"/>
      <c r="DC257" s="556"/>
      <c r="DD257" s="560">
        <f t="shared" si="74"/>
        <v>0</v>
      </c>
      <c r="DE257" s="556"/>
      <c r="DF257" s="556"/>
      <c r="DG257" s="556"/>
      <c r="DH257" s="556"/>
      <c r="DI257" s="556"/>
      <c r="DJ257" s="555">
        <f t="shared" si="82"/>
        <v>0</v>
      </c>
      <c r="DK257" s="556"/>
      <c r="DL257" s="556"/>
      <c r="DM257" s="556"/>
      <c r="DN257" s="556"/>
      <c r="DO257" s="556"/>
      <c r="DP257" s="556"/>
      <c r="DT257" s="141" t="str">
        <f t="shared" si="75"/>
        <v>-</v>
      </c>
      <c r="DU257" s="558">
        <f>IF(ROWS($DU$25:DU257)&gt;$EH$9,0,ROWS($DU$25:DU257))</f>
        <v>0</v>
      </c>
      <c r="DV257" s="558"/>
      <c r="DW257" s="558"/>
      <c r="DX257" s="558"/>
      <c r="DY257" s="558"/>
      <c r="DZ257" s="557">
        <f t="shared" si="86"/>
        <v>0</v>
      </c>
      <c r="EA257" s="558"/>
      <c r="EB257" s="558"/>
      <c r="EC257" s="558"/>
      <c r="ED257" s="558"/>
      <c r="EE257" s="558"/>
      <c r="EF257" s="558"/>
      <c r="EG257" s="559">
        <f t="shared" si="76"/>
        <v>0</v>
      </c>
      <c r="EH257" s="558"/>
      <c r="EI257" s="558"/>
      <c r="EJ257" s="558"/>
      <c r="EK257" s="558"/>
      <c r="EL257" s="558"/>
      <c r="EM257" s="560">
        <f t="shared" si="77"/>
        <v>0</v>
      </c>
      <c r="EN257" s="556"/>
      <c r="EO257" s="556"/>
      <c r="EP257" s="556"/>
      <c r="EQ257" s="556"/>
      <c r="ER257" s="556"/>
      <c r="ES257" s="560">
        <f t="shared" si="78"/>
        <v>0</v>
      </c>
      <c r="ET257" s="556"/>
      <c r="EU257" s="556"/>
      <c r="EV257" s="556"/>
      <c r="EW257" s="556"/>
      <c r="EX257" s="556"/>
      <c r="EY257" s="555">
        <f t="shared" si="89"/>
        <v>0</v>
      </c>
      <c r="EZ257" s="556"/>
      <c r="FA257" s="556"/>
      <c r="FB257" s="556"/>
      <c r="FC257" s="556"/>
      <c r="FD257" s="556"/>
      <c r="FE257" s="556"/>
      <c r="FG257" s="557">
        <f t="shared" si="87"/>
        <v>0</v>
      </c>
      <c r="FH257" s="558"/>
      <c r="FI257" s="558"/>
      <c r="FJ257" s="558"/>
      <c r="FK257" s="558"/>
      <c r="FL257" s="558"/>
      <c r="FM257" s="558"/>
      <c r="FN257" s="559">
        <f t="shared" si="79"/>
        <v>0</v>
      </c>
      <c r="FO257" s="558"/>
      <c r="FP257" s="558"/>
      <c r="FQ257" s="558"/>
      <c r="FR257" s="558"/>
      <c r="FS257" s="558"/>
      <c r="FT257" s="560">
        <f t="shared" si="80"/>
        <v>0</v>
      </c>
      <c r="FU257" s="556"/>
      <c r="FV257" s="556"/>
      <c r="FW257" s="556"/>
      <c r="FX257" s="556"/>
      <c r="FY257" s="556"/>
      <c r="FZ257" s="560">
        <f t="shared" si="81"/>
        <v>0</v>
      </c>
      <c r="GA257" s="556"/>
      <c r="GB257" s="556"/>
      <c r="GC257" s="556"/>
      <c r="GD257" s="556"/>
      <c r="GE257" s="556"/>
      <c r="GF257" s="555">
        <f t="shared" si="83"/>
        <v>0</v>
      </c>
      <c r="GG257" s="556"/>
      <c r="GH257" s="556"/>
      <c r="GI257" s="556"/>
      <c r="GJ257" s="556"/>
      <c r="GK257" s="556"/>
      <c r="GL257" s="556"/>
      <c r="GV257" s="1"/>
      <c r="GW257" s="1"/>
      <c r="GX257" s="1"/>
      <c r="GY257" s="1"/>
      <c r="GZ257" s="1"/>
      <c r="HA257" s="1"/>
      <c r="HB257" s="1"/>
      <c r="HC257" s="1"/>
      <c r="HD257" s="1"/>
      <c r="HE257" s="1"/>
      <c r="HF257" s="1"/>
      <c r="HG257" s="1"/>
      <c r="HH257" s="1"/>
      <c r="HI257" s="1"/>
    </row>
    <row r="258" spans="50:217" ht="12.75">
      <c r="AX258" s="141" t="str">
        <f t="shared" si="68"/>
        <v>-</v>
      </c>
      <c r="AY258" s="558">
        <f>IF(ROWS($AY$25:AY258)&gt;$BL$9,0,ROWS($AY$25:AY258))</f>
        <v>0</v>
      </c>
      <c r="AZ258" s="558"/>
      <c r="BA258" s="558"/>
      <c r="BB258" s="558"/>
      <c r="BC258" s="558"/>
      <c r="BD258" s="557">
        <f t="shared" si="84"/>
        <v>0</v>
      </c>
      <c r="BE258" s="558"/>
      <c r="BF258" s="558"/>
      <c r="BG258" s="558"/>
      <c r="BH258" s="558"/>
      <c r="BI258" s="558"/>
      <c r="BJ258" s="558"/>
      <c r="BK258" s="559">
        <f t="shared" si="69"/>
        <v>0</v>
      </c>
      <c r="BL258" s="558"/>
      <c r="BM258" s="558"/>
      <c r="BN258" s="558"/>
      <c r="BO258" s="558"/>
      <c r="BP258" s="558"/>
      <c r="BQ258" s="560">
        <f t="shared" si="70"/>
        <v>0</v>
      </c>
      <c r="BR258" s="556"/>
      <c r="BS258" s="556"/>
      <c r="BT258" s="556"/>
      <c r="BU258" s="556"/>
      <c r="BV258" s="556"/>
      <c r="BW258" s="560">
        <f t="shared" si="71"/>
        <v>0</v>
      </c>
      <c r="BX258" s="556"/>
      <c r="BY258" s="556"/>
      <c r="BZ258" s="556"/>
      <c r="CA258" s="556"/>
      <c r="CB258" s="556"/>
      <c r="CC258" s="555">
        <f t="shared" si="88"/>
        <v>0</v>
      </c>
      <c r="CD258" s="556"/>
      <c r="CE258" s="556"/>
      <c r="CF258" s="556"/>
      <c r="CG258" s="556"/>
      <c r="CH258" s="556"/>
      <c r="CI258" s="556"/>
      <c r="CK258" s="557">
        <f t="shared" si="85"/>
        <v>0</v>
      </c>
      <c r="CL258" s="558"/>
      <c r="CM258" s="558"/>
      <c r="CN258" s="558"/>
      <c r="CO258" s="558"/>
      <c r="CP258" s="558"/>
      <c r="CQ258" s="558"/>
      <c r="CR258" s="559">
        <f t="shared" si="72"/>
        <v>0</v>
      </c>
      <c r="CS258" s="558"/>
      <c r="CT258" s="558"/>
      <c r="CU258" s="558"/>
      <c r="CV258" s="558"/>
      <c r="CW258" s="558"/>
      <c r="CX258" s="560">
        <f t="shared" si="73"/>
        <v>0</v>
      </c>
      <c r="CY258" s="556"/>
      <c r="CZ258" s="556"/>
      <c r="DA258" s="556"/>
      <c r="DB258" s="556"/>
      <c r="DC258" s="556"/>
      <c r="DD258" s="560">
        <f t="shared" si="74"/>
        <v>0</v>
      </c>
      <c r="DE258" s="556"/>
      <c r="DF258" s="556"/>
      <c r="DG258" s="556"/>
      <c r="DH258" s="556"/>
      <c r="DI258" s="556"/>
      <c r="DJ258" s="555">
        <f t="shared" si="82"/>
        <v>0</v>
      </c>
      <c r="DK258" s="556"/>
      <c r="DL258" s="556"/>
      <c r="DM258" s="556"/>
      <c r="DN258" s="556"/>
      <c r="DO258" s="556"/>
      <c r="DP258" s="556"/>
      <c r="DT258" s="141" t="str">
        <f t="shared" si="75"/>
        <v>-</v>
      </c>
      <c r="DU258" s="558">
        <f>IF(ROWS($DU$25:DU258)&gt;$EH$9,0,ROWS($DU$25:DU258))</f>
        <v>0</v>
      </c>
      <c r="DV258" s="558"/>
      <c r="DW258" s="558"/>
      <c r="DX258" s="558"/>
      <c r="DY258" s="558"/>
      <c r="DZ258" s="557">
        <f t="shared" si="86"/>
        <v>0</v>
      </c>
      <c r="EA258" s="558"/>
      <c r="EB258" s="558"/>
      <c r="EC258" s="558"/>
      <c r="ED258" s="558"/>
      <c r="EE258" s="558"/>
      <c r="EF258" s="558"/>
      <c r="EG258" s="559">
        <f t="shared" si="76"/>
        <v>0</v>
      </c>
      <c r="EH258" s="558"/>
      <c r="EI258" s="558"/>
      <c r="EJ258" s="558"/>
      <c r="EK258" s="558"/>
      <c r="EL258" s="558"/>
      <c r="EM258" s="560">
        <f t="shared" si="77"/>
        <v>0</v>
      </c>
      <c r="EN258" s="556"/>
      <c r="EO258" s="556"/>
      <c r="EP258" s="556"/>
      <c r="EQ258" s="556"/>
      <c r="ER258" s="556"/>
      <c r="ES258" s="560">
        <f t="shared" si="78"/>
        <v>0</v>
      </c>
      <c r="ET258" s="556"/>
      <c r="EU258" s="556"/>
      <c r="EV258" s="556"/>
      <c r="EW258" s="556"/>
      <c r="EX258" s="556"/>
      <c r="EY258" s="555">
        <f t="shared" si="89"/>
        <v>0</v>
      </c>
      <c r="EZ258" s="556"/>
      <c r="FA258" s="556"/>
      <c r="FB258" s="556"/>
      <c r="FC258" s="556"/>
      <c r="FD258" s="556"/>
      <c r="FE258" s="556"/>
      <c r="FG258" s="557">
        <f t="shared" si="87"/>
        <v>0</v>
      </c>
      <c r="FH258" s="558"/>
      <c r="FI258" s="558"/>
      <c r="FJ258" s="558"/>
      <c r="FK258" s="558"/>
      <c r="FL258" s="558"/>
      <c r="FM258" s="558"/>
      <c r="FN258" s="559">
        <f t="shared" si="79"/>
        <v>0</v>
      </c>
      <c r="FO258" s="558"/>
      <c r="FP258" s="558"/>
      <c r="FQ258" s="558"/>
      <c r="FR258" s="558"/>
      <c r="FS258" s="558"/>
      <c r="FT258" s="560">
        <f t="shared" si="80"/>
        <v>0</v>
      </c>
      <c r="FU258" s="556"/>
      <c r="FV258" s="556"/>
      <c r="FW258" s="556"/>
      <c r="FX258" s="556"/>
      <c r="FY258" s="556"/>
      <c r="FZ258" s="560">
        <f t="shared" si="81"/>
        <v>0</v>
      </c>
      <c r="GA258" s="556"/>
      <c r="GB258" s="556"/>
      <c r="GC258" s="556"/>
      <c r="GD258" s="556"/>
      <c r="GE258" s="556"/>
      <c r="GF258" s="555">
        <f t="shared" si="83"/>
        <v>0</v>
      </c>
      <c r="GG258" s="556"/>
      <c r="GH258" s="556"/>
      <c r="GI258" s="556"/>
      <c r="GJ258" s="556"/>
      <c r="GK258" s="556"/>
      <c r="GL258" s="556"/>
      <c r="GV258" s="1"/>
      <c r="GW258" s="1"/>
      <c r="GX258" s="1"/>
      <c r="GY258" s="1"/>
      <c r="GZ258" s="1"/>
      <c r="HA258" s="1"/>
      <c r="HB258" s="1"/>
      <c r="HC258" s="1"/>
      <c r="HD258" s="1"/>
      <c r="HE258" s="1"/>
      <c r="HF258" s="1"/>
      <c r="HG258" s="1"/>
      <c r="HH258" s="1"/>
      <c r="HI258" s="1"/>
    </row>
    <row r="259" spans="50:217" ht="12.75">
      <c r="AX259" s="141" t="str">
        <f t="shared" si="68"/>
        <v>-</v>
      </c>
      <c r="AY259" s="558">
        <f>IF(ROWS($AY$25:AY259)&gt;$BL$9,0,ROWS($AY$25:AY259))</f>
        <v>0</v>
      </c>
      <c r="AZ259" s="558"/>
      <c r="BA259" s="558"/>
      <c r="BB259" s="558"/>
      <c r="BC259" s="558"/>
      <c r="BD259" s="557">
        <f t="shared" si="84"/>
        <v>0</v>
      </c>
      <c r="BE259" s="558"/>
      <c r="BF259" s="558"/>
      <c r="BG259" s="558"/>
      <c r="BH259" s="558"/>
      <c r="BI259" s="558"/>
      <c r="BJ259" s="558"/>
      <c r="BK259" s="559">
        <f t="shared" si="69"/>
        <v>0</v>
      </c>
      <c r="BL259" s="558"/>
      <c r="BM259" s="558"/>
      <c r="BN259" s="558"/>
      <c r="BO259" s="558"/>
      <c r="BP259" s="558"/>
      <c r="BQ259" s="560">
        <f t="shared" si="70"/>
        <v>0</v>
      </c>
      <c r="BR259" s="556"/>
      <c r="BS259" s="556"/>
      <c r="BT259" s="556"/>
      <c r="BU259" s="556"/>
      <c r="BV259" s="556"/>
      <c r="BW259" s="560">
        <f t="shared" si="71"/>
        <v>0</v>
      </c>
      <c r="BX259" s="556"/>
      <c r="BY259" s="556"/>
      <c r="BZ259" s="556"/>
      <c r="CA259" s="556"/>
      <c r="CB259" s="556"/>
      <c r="CC259" s="555">
        <f t="shared" si="88"/>
        <v>0</v>
      </c>
      <c r="CD259" s="556"/>
      <c r="CE259" s="556"/>
      <c r="CF259" s="556"/>
      <c r="CG259" s="556"/>
      <c r="CH259" s="556"/>
      <c r="CI259" s="556"/>
      <c r="CK259" s="557">
        <f t="shared" si="85"/>
        <v>0</v>
      </c>
      <c r="CL259" s="558"/>
      <c r="CM259" s="558"/>
      <c r="CN259" s="558"/>
      <c r="CO259" s="558"/>
      <c r="CP259" s="558"/>
      <c r="CQ259" s="558"/>
      <c r="CR259" s="559">
        <f t="shared" si="72"/>
        <v>0</v>
      </c>
      <c r="CS259" s="558"/>
      <c r="CT259" s="558"/>
      <c r="CU259" s="558"/>
      <c r="CV259" s="558"/>
      <c r="CW259" s="558"/>
      <c r="CX259" s="560">
        <f t="shared" si="73"/>
        <v>0</v>
      </c>
      <c r="CY259" s="556"/>
      <c r="CZ259" s="556"/>
      <c r="DA259" s="556"/>
      <c r="DB259" s="556"/>
      <c r="DC259" s="556"/>
      <c r="DD259" s="560">
        <f t="shared" si="74"/>
        <v>0</v>
      </c>
      <c r="DE259" s="556"/>
      <c r="DF259" s="556"/>
      <c r="DG259" s="556"/>
      <c r="DH259" s="556"/>
      <c r="DI259" s="556"/>
      <c r="DJ259" s="555">
        <f t="shared" si="82"/>
        <v>0</v>
      </c>
      <c r="DK259" s="556"/>
      <c r="DL259" s="556"/>
      <c r="DM259" s="556"/>
      <c r="DN259" s="556"/>
      <c r="DO259" s="556"/>
      <c r="DP259" s="556"/>
      <c r="DT259" s="141" t="str">
        <f t="shared" si="75"/>
        <v>-</v>
      </c>
      <c r="DU259" s="558">
        <f>IF(ROWS($DU$25:DU259)&gt;$EH$9,0,ROWS($DU$25:DU259))</f>
        <v>0</v>
      </c>
      <c r="DV259" s="558"/>
      <c r="DW259" s="558"/>
      <c r="DX259" s="558"/>
      <c r="DY259" s="558"/>
      <c r="DZ259" s="557">
        <f t="shared" si="86"/>
        <v>0</v>
      </c>
      <c r="EA259" s="558"/>
      <c r="EB259" s="558"/>
      <c r="EC259" s="558"/>
      <c r="ED259" s="558"/>
      <c r="EE259" s="558"/>
      <c r="EF259" s="558"/>
      <c r="EG259" s="559">
        <f t="shared" si="76"/>
        <v>0</v>
      </c>
      <c r="EH259" s="558"/>
      <c r="EI259" s="558"/>
      <c r="EJ259" s="558"/>
      <c r="EK259" s="558"/>
      <c r="EL259" s="558"/>
      <c r="EM259" s="560">
        <f t="shared" si="77"/>
        <v>0</v>
      </c>
      <c r="EN259" s="556"/>
      <c r="EO259" s="556"/>
      <c r="EP259" s="556"/>
      <c r="EQ259" s="556"/>
      <c r="ER259" s="556"/>
      <c r="ES259" s="560">
        <f t="shared" si="78"/>
        <v>0</v>
      </c>
      <c r="ET259" s="556"/>
      <c r="EU259" s="556"/>
      <c r="EV259" s="556"/>
      <c r="EW259" s="556"/>
      <c r="EX259" s="556"/>
      <c r="EY259" s="555">
        <f t="shared" si="89"/>
        <v>0</v>
      </c>
      <c r="EZ259" s="556"/>
      <c r="FA259" s="556"/>
      <c r="FB259" s="556"/>
      <c r="FC259" s="556"/>
      <c r="FD259" s="556"/>
      <c r="FE259" s="556"/>
      <c r="FG259" s="557">
        <f t="shared" si="87"/>
        <v>0</v>
      </c>
      <c r="FH259" s="558"/>
      <c r="FI259" s="558"/>
      <c r="FJ259" s="558"/>
      <c r="FK259" s="558"/>
      <c r="FL259" s="558"/>
      <c r="FM259" s="558"/>
      <c r="FN259" s="559">
        <f t="shared" si="79"/>
        <v>0</v>
      </c>
      <c r="FO259" s="558"/>
      <c r="FP259" s="558"/>
      <c r="FQ259" s="558"/>
      <c r="FR259" s="558"/>
      <c r="FS259" s="558"/>
      <c r="FT259" s="560">
        <f t="shared" si="80"/>
        <v>0</v>
      </c>
      <c r="FU259" s="556"/>
      <c r="FV259" s="556"/>
      <c r="FW259" s="556"/>
      <c r="FX259" s="556"/>
      <c r="FY259" s="556"/>
      <c r="FZ259" s="560">
        <f t="shared" si="81"/>
        <v>0</v>
      </c>
      <c r="GA259" s="556"/>
      <c r="GB259" s="556"/>
      <c r="GC259" s="556"/>
      <c r="GD259" s="556"/>
      <c r="GE259" s="556"/>
      <c r="GF259" s="555">
        <f t="shared" si="83"/>
        <v>0</v>
      </c>
      <c r="GG259" s="556"/>
      <c r="GH259" s="556"/>
      <c r="GI259" s="556"/>
      <c r="GJ259" s="556"/>
      <c r="GK259" s="556"/>
      <c r="GL259" s="556"/>
      <c r="GV259" s="1"/>
      <c r="GW259" s="1"/>
      <c r="GX259" s="1"/>
      <c r="GY259" s="1"/>
      <c r="GZ259" s="1"/>
      <c r="HA259" s="1"/>
      <c r="HB259" s="1"/>
      <c r="HC259" s="1"/>
      <c r="HD259" s="1"/>
      <c r="HE259" s="1"/>
      <c r="HF259" s="1"/>
      <c r="HG259" s="1"/>
      <c r="HH259" s="1"/>
      <c r="HI259" s="1"/>
    </row>
    <row r="260" spans="50:217" ht="12.75">
      <c r="AX260" s="141" t="str">
        <f t="shared" si="68"/>
        <v>-</v>
      </c>
      <c r="AY260" s="558">
        <f>IF(ROWS($AY$25:AY260)&gt;$BL$9,0,ROWS($AY$25:AY260))</f>
        <v>0</v>
      </c>
      <c r="AZ260" s="558"/>
      <c r="BA260" s="558"/>
      <c r="BB260" s="558"/>
      <c r="BC260" s="558"/>
      <c r="BD260" s="557">
        <f t="shared" si="84"/>
        <v>0</v>
      </c>
      <c r="BE260" s="558"/>
      <c r="BF260" s="558"/>
      <c r="BG260" s="558"/>
      <c r="BH260" s="558"/>
      <c r="BI260" s="558"/>
      <c r="BJ260" s="558"/>
      <c r="BK260" s="559">
        <f t="shared" si="69"/>
        <v>0</v>
      </c>
      <c r="BL260" s="558"/>
      <c r="BM260" s="558"/>
      <c r="BN260" s="558"/>
      <c r="BO260" s="558"/>
      <c r="BP260" s="558"/>
      <c r="BQ260" s="560">
        <f t="shared" si="70"/>
        <v>0</v>
      </c>
      <c r="BR260" s="556"/>
      <c r="BS260" s="556"/>
      <c r="BT260" s="556"/>
      <c r="BU260" s="556"/>
      <c r="BV260" s="556"/>
      <c r="BW260" s="560">
        <f t="shared" si="71"/>
        <v>0</v>
      </c>
      <c r="BX260" s="556"/>
      <c r="BY260" s="556"/>
      <c r="BZ260" s="556"/>
      <c r="CA260" s="556"/>
      <c r="CB260" s="556"/>
      <c r="CC260" s="555">
        <f t="shared" si="88"/>
        <v>0</v>
      </c>
      <c r="CD260" s="556"/>
      <c r="CE260" s="556"/>
      <c r="CF260" s="556"/>
      <c r="CG260" s="556"/>
      <c r="CH260" s="556"/>
      <c r="CI260" s="556"/>
      <c r="CK260" s="557">
        <f t="shared" si="85"/>
        <v>0</v>
      </c>
      <c r="CL260" s="558"/>
      <c r="CM260" s="558"/>
      <c r="CN260" s="558"/>
      <c r="CO260" s="558"/>
      <c r="CP260" s="558"/>
      <c r="CQ260" s="558"/>
      <c r="CR260" s="559">
        <f t="shared" si="72"/>
        <v>0</v>
      </c>
      <c r="CS260" s="558"/>
      <c r="CT260" s="558"/>
      <c r="CU260" s="558"/>
      <c r="CV260" s="558"/>
      <c r="CW260" s="558"/>
      <c r="CX260" s="560">
        <f t="shared" si="73"/>
        <v>0</v>
      </c>
      <c r="CY260" s="556"/>
      <c r="CZ260" s="556"/>
      <c r="DA260" s="556"/>
      <c r="DB260" s="556"/>
      <c r="DC260" s="556"/>
      <c r="DD260" s="560">
        <f t="shared" si="74"/>
        <v>0</v>
      </c>
      <c r="DE260" s="556"/>
      <c r="DF260" s="556"/>
      <c r="DG260" s="556"/>
      <c r="DH260" s="556"/>
      <c r="DI260" s="556"/>
      <c r="DJ260" s="555">
        <f t="shared" si="82"/>
        <v>0</v>
      </c>
      <c r="DK260" s="556"/>
      <c r="DL260" s="556"/>
      <c r="DM260" s="556"/>
      <c r="DN260" s="556"/>
      <c r="DO260" s="556"/>
      <c r="DP260" s="556"/>
      <c r="DT260" s="141" t="str">
        <f t="shared" si="75"/>
        <v>-</v>
      </c>
      <c r="DU260" s="558">
        <f>IF(ROWS($DU$25:DU260)&gt;$EH$9,0,ROWS($DU$25:DU260))</f>
        <v>0</v>
      </c>
      <c r="DV260" s="558"/>
      <c r="DW260" s="558"/>
      <c r="DX260" s="558"/>
      <c r="DY260" s="558"/>
      <c r="DZ260" s="557">
        <f t="shared" si="86"/>
        <v>0</v>
      </c>
      <c r="EA260" s="558"/>
      <c r="EB260" s="558"/>
      <c r="EC260" s="558"/>
      <c r="ED260" s="558"/>
      <c r="EE260" s="558"/>
      <c r="EF260" s="558"/>
      <c r="EG260" s="559">
        <f t="shared" si="76"/>
        <v>0</v>
      </c>
      <c r="EH260" s="558"/>
      <c r="EI260" s="558"/>
      <c r="EJ260" s="558"/>
      <c r="EK260" s="558"/>
      <c r="EL260" s="558"/>
      <c r="EM260" s="560">
        <f t="shared" si="77"/>
        <v>0</v>
      </c>
      <c r="EN260" s="556"/>
      <c r="EO260" s="556"/>
      <c r="EP260" s="556"/>
      <c r="EQ260" s="556"/>
      <c r="ER260" s="556"/>
      <c r="ES260" s="560">
        <f t="shared" si="78"/>
        <v>0</v>
      </c>
      <c r="ET260" s="556"/>
      <c r="EU260" s="556"/>
      <c r="EV260" s="556"/>
      <c r="EW260" s="556"/>
      <c r="EX260" s="556"/>
      <c r="EY260" s="555">
        <f t="shared" si="89"/>
        <v>0</v>
      </c>
      <c r="EZ260" s="556"/>
      <c r="FA260" s="556"/>
      <c r="FB260" s="556"/>
      <c r="FC260" s="556"/>
      <c r="FD260" s="556"/>
      <c r="FE260" s="556"/>
      <c r="FG260" s="557">
        <f t="shared" si="87"/>
        <v>0</v>
      </c>
      <c r="FH260" s="558"/>
      <c r="FI260" s="558"/>
      <c r="FJ260" s="558"/>
      <c r="FK260" s="558"/>
      <c r="FL260" s="558"/>
      <c r="FM260" s="558"/>
      <c r="FN260" s="559">
        <f t="shared" si="79"/>
        <v>0</v>
      </c>
      <c r="FO260" s="558"/>
      <c r="FP260" s="558"/>
      <c r="FQ260" s="558"/>
      <c r="FR260" s="558"/>
      <c r="FS260" s="558"/>
      <c r="FT260" s="560">
        <f t="shared" si="80"/>
        <v>0</v>
      </c>
      <c r="FU260" s="556"/>
      <c r="FV260" s="556"/>
      <c r="FW260" s="556"/>
      <c r="FX260" s="556"/>
      <c r="FY260" s="556"/>
      <c r="FZ260" s="560">
        <f t="shared" si="81"/>
        <v>0</v>
      </c>
      <c r="GA260" s="556"/>
      <c r="GB260" s="556"/>
      <c r="GC260" s="556"/>
      <c r="GD260" s="556"/>
      <c r="GE260" s="556"/>
      <c r="GF260" s="555">
        <f t="shared" si="83"/>
        <v>0</v>
      </c>
      <c r="GG260" s="556"/>
      <c r="GH260" s="556"/>
      <c r="GI260" s="556"/>
      <c r="GJ260" s="556"/>
      <c r="GK260" s="556"/>
      <c r="GL260" s="556"/>
      <c r="GV260" s="1"/>
      <c r="GW260" s="1"/>
      <c r="GX260" s="1"/>
      <c r="GY260" s="1"/>
      <c r="GZ260" s="1"/>
      <c r="HA260" s="1"/>
      <c r="HB260" s="1"/>
      <c r="HC260" s="1"/>
      <c r="HD260" s="1"/>
      <c r="HE260" s="1"/>
      <c r="HF260" s="1"/>
      <c r="HG260" s="1"/>
      <c r="HH260" s="1"/>
      <c r="HI260" s="1"/>
    </row>
    <row r="261" spans="50:217" ht="12.75">
      <c r="AX261" s="141" t="str">
        <f t="shared" si="68"/>
        <v>-</v>
      </c>
      <c r="AY261" s="558">
        <f>IF(ROWS($AY$25:AY261)&gt;$BL$9,0,ROWS($AY$25:AY261))</f>
        <v>0</v>
      </c>
      <c r="AZ261" s="558"/>
      <c r="BA261" s="558"/>
      <c r="BB261" s="558"/>
      <c r="BC261" s="558"/>
      <c r="BD261" s="557">
        <f t="shared" si="84"/>
        <v>0</v>
      </c>
      <c r="BE261" s="558"/>
      <c r="BF261" s="558"/>
      <c r="BG261" s="558"/>
      <c r="BH261" s="558"/>
      <c r="BI261" s="558"/>
      <c r="BJ261" s="558"/>
      <c r="BK261" s="559">
        <f t="shared" si="69"/>
        <v>0</v>
      </c>
      <c r="BL261" s="558"/>
      <c r="BM261" s="558"/>
      <c r="BN261" s="558"/>
      <c r="BO261" s="558"/>
      <c r="BP261" s="558"/>
      <c r="BQ261" s="560">
        <f t="shared" si="70"/>
        <v>0</v>
      </c>
      <c r="BR261" s="556"/>
      <c r="BS261" s="556"/>
      <c r="BT261" s="556"/>
      <c r="BU261" s="556"/>
      <c r="BV261" s="556"/>
      <c r="BW261" s="560">
        <f t="shared" si="71"/>
        <v>0</v>
      </c>
      <c r="BX261" s="556"/>
      <c r="BY261" s="556"/>
      <c r="BZ261" s="556"/>
      <c r="CA261" s="556"/>
      <c r="CB261" s="556"/>
      <c r="CC261" s="555">
        <f t="shared" si="88"/>
        <v>0</v>
      </c>
      <c r="CD261" s="556"/>
      <c r="CE261" s="556"/>
      <c r="CF261" s="556"/>
      <c r="CG261" s="556"/>
      <c r="CH261" s="556"/>
      <c r="CI261" s="556"/>
      <c r="CK261" s="557">
        <f t="shared" si="85"/>
        <v>0</v>
      </c>
      <c r="CL261" s="558"/>
      <c r="CM261" s="558"/>
      <c r="CN261" s="558"/>
      <c r="CO261" s="558"/>
      <c r="CP261" s="558"/>
      <c r="CQ261" s="558"/>
      <c r="CR261" s="559">
        <f t="shared" si="72"/>
        <v>0</v>
      </c>
      <c r="CS261" s="558"/>
      <c r="CT261" s="558"/>
      <c r="CU261" s="558"/>
      <c r="CV261" s="558"/>
      <c r="CW261" s="558"/>
      <c r="CX261" s="560">
        <f t="shared" si="73"/>
        <v>0</v>
      </c>
      <c r="CY261" s="556"/>
      <c r="CZ261" s="556"/>
      <c r="DA261" s="556"/>
      <c r="DB261" s="556"/>
      <c r="DC261" s="556"/>
      <c r="DD261" s="560">
        <f t="shared" si="74"/>
        <v>0</v>
      </c>
      <c r="DE261" s="556"/>
      <c r="DF261" s="556"/>
      <c r="DG261" s="556"/>
      <c r="DH261" s="556"/>
      <c r="DI261" s="556"/>
      <c r="DJ261" s="555">
        <f t="shared" si="82"/>
        <v>0</v>
      </c>
      <c r="DK261" s="556"/>
      <c r="DL261" s="556"/>
      <c r="DM261" s="556"/>
      <c r="DN261" s="556"/>
      <c r="DO261" s="556"/>
      <c r="DP261" s="556"/>
      <c r="DT261" s="141" t="str">
        <f t="shared" si="75"/>
        <v>-</v>
      </c>
      <c r="DU261" s="558">
        <f>IF(ROWS($DU$25:DU261)&gt;$EH$9,0,ROWS($DU$25:DU261))</f>
        <v>0</v>
      </c>
      <c r="DV261" s="558"/>
      <c r="DW261" s="558"/>
      <c r="DX261" s="558"/>
      <c r="DY261" s="558"/>
      <c r="DZ261" s="557">
        <f t="shared" si="86"/>
        <v>0</v>
      </c>
      <c r="EA261" s="558"/>
      <c r="EB261" s="558"/>
      <c r="EC261" s="558"/>
      <c r="ED261" s="558"/>
      <c r="EE261" s="558"/>
      <c r="EF261" s="558"/>
      <c r="EG261" s="559">
        <f t="shared" si="76"/>
        <v>0</v>
      </c>
      <c r="EH261" s="558"/>
      <c r="EI261" s="558"/>
      <c r="EJ261" s="558"/>
      <c r="EK261" s="558"/>
      <c r="EL261" s="558"/>
      <c r="EM261" s="560">
        <f t="shared" si="77"/>
        <v>0</v>
      </c>
      <c r="EN261" s="556"/>
      <c r="EO261" s="556"/>
      <c r="EP261" s="556"/>
      <c r="EQ261" s="556"/>
      <c r="ER261" s="556"/>
      <c r="ES261" s="560">
        <f t="shared" si="78"/>
        <v>0</v>
      </c>
      <c r="ET261" s="556"/>
      <c r="EU261" s="556"/>
      <c r="EV261" s="556"/>
      <c r="EW261" s="556"/>
      <c r="EX261" s="556"/>
      <c r="EY261" s="555">
        <f t="shared" si="89"/>
        <v>0</v>
      </c>
      <c r="EZ261" s="556"/>
      <c r="FA261" s="556"/>
      <c r="FB261" s="556"/>
      <c r="FC261" s="556"/>
      <c r="FD261" s="556"/>
      <c r="FE261" s="556"/>
      <c r="FG261" s="557">
        <f t="shared" si="87"/>
        <v>0</v>
      </c>
      <c r="FH261" s="558"/>
      <c r="FI261" s="558"/>
      <c r="FJ261" s="558"/>
      <c r="FK261" s="558"/>
      <c r="FL261" s="558"/>
      <c r="FM261" s="558"/>
      <c r="FN261" s="559">
        <f t="shared" si="79"/>
        <v>0</v>
      </c>
      <c r="FO261" s="558"/>
      <c r="FP261" s="558"/>
      <c r="FQ261" s="558"/>
      <c r="FR261" s="558"/>
      <c r="FS261" s="558"/>
      <c r="FT261" s="560">
        <f t="shared" si="80"/>
        <v>0</v>
      </c>
      <c r="FU261" s="556"/>
      <c r="FV261" s="556"/>
      <c r="FW261" s="556"/>
      <c r="FX261" s="556"/>
      <c r="FY261" s="556"/>
      <c r="FZ261" s="560">
        <f t="shared" si="81"/>
        <v>0</v>
      </c>
      <c r="GA261" s="556"/>
      <c r="GB261" s="556"/>
      <c r="GC261" s="556"/>
      <c r="GD261" s="556"/>
      <c r="GE261" s="556"/>
      <c r="GF261" s="555">
        <f t="shared" si="83"/>
        <v>0</v>
      </c>
      <c r="GG261" s="556"/>
      <c r="GH261" s="556"/>
      <c r="GI261" s="556"/>
      <c r="GJ261" s="556"/>
      <c r="GK261" s="556"/>
      <c r="GL261" s="556"/>
      <c r="GV261" s="1"/>
      <c r="GW261" s="1"/>
      <c r="GX261" s="1"/>
      <c r="GY261" s="1"/>
      <c r="GZ261" s="1"/>
      <c r="HA261" s="1"/>
      <c r="HB261" s="1"/>
      <c r="HC261" s="1"/>
      <c r="HD261" s="1"/>
      <c r="HE261" s="1"/>
      <c r="HF261" s="1"/>
      <c r="HG261" s="1"/>
      <c r="HH261" s="1"/>
      <c r="HI261" s="1"/>
    </row>
    <row r="262" spans="50:217" ht="12.75">
      <c r="AX262" s="141" t="str">
        <f t="shared" si="68"/>
        <v>-</v>
      </c>
      <c r="AY262" s="558">
        <f>IF(ROWS($AY$25:AY262)&gt;$BL$9,0,ROWS($AY$25:AY262))</f>
        <v>0</v>
      </c>
      <c r="AZ262" s="558"/>
      <c r="BA262" s="558"/>
      <c r="BB262" s="558"/>
      <c r="BC262" s="558"/>
      <c r="BD262" s="557">
        <f t="shared" si="84"/>
        <v>0</v>
      </c>
      <c r="BE262" s="558"/>
      <c r="BF262" s="558"/>
      <c r="BG262" s="558"/>
      <c r="BH262" s="558"/>
      <c r="BI262" s="558"/>
      <c r="BJ262" s="558"/>
      <c r="BK262" s="559">
        <f t="shared" si="69"/>
        <v>0</v>
      </c>
      <c r="BL262" s="558"/>
      <c r="BM262" s="558"/>
      <c r="BN262" s="558"/>
      <c r="BO262" s="558"/>
      <c r="BP262" s="558"/>
      <c r="BQ262" s="560">
        <f t="shared" si="70"/>
        <v>0</v>
      </c>
      <c r="BR262" s="556"/>
      <c r="BS262" s="556"/>
      <c r="BT262" s="556"/>
      <c r="BU262" s="556"/>
      <c r="BV262" s="556"/>
      <c r="BW262" s="560">
        <f t="shared" si="71"/>
        <v>0</v>
      </c>
      <c r="BX262" s="556"/>
      <c r="BY262" s="556"/>
      <c r="BZ262" s="556"/>
      <c r="CA262" s="556"/>
      <c r="CB262" s="556"/>
      <c r="CC262" s="555">
        <f t="shared" si="88"/>
        <v>0</v>
      </c>
      <c r="CD262" s="556"/>
      <c r="CE262" s="556"/>
      <c r="CF262" s="556"/>
      <c r="CG262" s="556"/>
      <c r="CH262" s="556"/>
      <c r="CI262" s="556"/>
      <c r="CK262" s="557">
        <f t="shared" si="85"/>
        <v>0</v>
      </c>
      <c r="CL262" s="558"/>
      <c r="CM262" s="558"/>
      <c r="CN262" s="558"/>
      <c r="CO262" s="558"/>
      <c r="CP262" s="558"/>
      <c r="CQ262" s="558"/>
      <c r="CR262" s="559">
        <f t="shared" si="72"/>
        <v>0</v>
      </c>
      <c r="CS262" s="558"/>
      <c r="CT262" s="558"/>
      <c r="CU262" s="558"/>
      <c r="CV262" s="558"/>
      <c r="CW262" s="558"/>
      <c r="CX262" s="560">
        <f t="shared" si="73"/>
        <v>0</v>
      </c>
      <c r="CY262" s="556"/>
      <c r="CZ262" s="556"/>
      <c r="DA262" s="556"/>
      <c r="DB262" s="556"/>
      <c r="DC262" s="556"/>
      <c r="DD262" s="560">
        <f t="shared" si="74"/>
        <v>0</v>
      </c>
      <c r="DE262" s="556"/>
      <c r="DF262" s="556"/>
      <c r="DG262" s="556"/>
      <c r="DH262" s="556"/>
      <c r="DI262" s="556"/>
      <c r="DJ262" s="555">
        <f t="shared" si="82"/>
        <v>0</v>
      </c>
      <c r="DK262" s="556"/>
      <c r="DL262" s="556"/>
      <c r="DM262" s="556"/>
      <c r="DN262" s="556"/>
      <c r="DO262" s="556"/>
      <c r="DP262" s="556"/>
      <c r="DT262" s="141" t="str">
        <f t="shared" si="75"/>
        <v>-</v>
      </c>
      <c r="DU262" s="558">
        <f>IF(ROWS($DU$25:DU262)&gt;$EH$9,0,ROWS($DU$25:DU262))</f>
        <v>0</v>
      </c>
      <c r="DV262" s="558"/>
      <c r="DW262" s="558"/>
      <c r="DX262" s="558"/>
      <c r="DY262" s="558"/>
      <c r="DZ262" s="557">
        <f t="shared" si="86"/>
        <v>0</v>
      </c>
      <c r="EA262" s="558"/>
      <c r="EB262" s="558"/>
      <c r="EC262" s="558"/>
      <c r="ED262" s="558"/>
      <c r="EE262" s="558"/>
      <c r="EF262" s="558"/>
      <c r="EG262" s="559">
        <f t="shared" si="76"/>
        <v>0</v>
      </c>
      <c r="EH262" s="558"/>
      <c r="EI262" s="558"/>
      <c r="EJ262" s="558"/>
      <c r="EK262" s="558"/>
      <c r="EL262" s="558"/>
      <c r="EM262" s="560">
        <f t="shared" si="77"/>
        <v>0</v>
      </c>
      <c r="EN262" s="556"/>
      <c r="EO262" s="556"/>
      <c r="EP262" s="556"/>
      <c r="EQ262" s="556"/>
      <c r="ER262" s="556"/>
      <c r="ES262" s="560">
        <f t="shared" si="78"/>
        <v>0</v>
      </c>
      <c r="ET262" s="556"/>
      <c r="EU262" s="556"/>
      <c r="EV262" s="556"/>
      <c r="EW262" s="556"/>
      <c r="EX262" s="556"/>
      <c r="EY262" s="555">
        <f t="shared" si="89"/>
        <v>0</v>
      </c>
      <c r="EZ262" s="556"/>
      <c r="FA262" s="556"/>
      <c r="FB262" s="556"/>
      <c r="FC262" s="556"/>
      <c r="FD262" s="556"/>
      <c r="FE262" s="556"/>
      <c r="FG262" s="557">
        <f t="shared" si="87"/>
        <v>0</v>
      </c>
      <c r="FH262" s="558"/>
      <c r="FI262" s="558"/>
      <c r="FJ262" s="558"/>
      <c r="FK262" s="558"/>
      <c r="FL262" s="558"/>
      <c r="FM262" s="558"/>
      <c r="FN262" s="559">
        <f t="shared" si="79"/>
        <v>0</v>
      </c>
      <c r="FO262" s="558"/>
      <c r="FP262" s="558"/>
      <c r="FQ262" s="558"/>
      <c r="FR262" s="558"/>
      <c r="FS262" s="558"/>
      <c r="FT262" s="560">
        <f t="shared" si="80"/>
        <v>0</v>
      </c>
      <c r="FU262" s="556"/>
      <c r="FV262" s="556"/>
      <c r="FW262" s="556"/>
      <c r="FX262" s="556"/>
      <c r="FY262" s="556"/>
      <c r="FZ262" s="560">
        <f t="shared" si="81"/>
        <v>0</v>
      </c>
      <c r="GA262" s="556"/>
      <c r="GB262" s="556"/>
      <c r="GC262" s="556"/>
      <c r="GD262" s="556"/>
      <c r="GE262" s="556"/>
      <c r="GF262" s="555">
        <f t="shared" si="83"/>
        <v>0</v>
      </c>
      <c r="GG262" s="556"/>
      <c r="GH262" s="556"/>
      <c r="GI262" s="556"/>
      <c r="GJ262" s="556"/>
      <c r="GK262" s="556"/>
      <c r="GL262" s="556"/>
      <c r="GV262" s="1"/>
      <c r="GW262" s="1"/>
      <c r="GX262" s="1"/>
      <c r="GY262" s="1"/>
      <c r="GZ262" s="1"/>
      <c r="HA262" s="1"/>
      <c r="HB262" s="1"/>
      <c r="HC262" s="1"/>
      <c r="HD262" s="1"/>
      <c r="HE262" s="1"/>
      <c r="HF262" s="1"/>
      <c r="HG262" s="1"/>
      <c r="HH262" s="1"/>
      <c r="HI262" s="1"/>
    </row>
    <row r="263" spans="50:217" ht="12.75">
      <c r="AX263" s="141" t="str">
        <f t="shared" si="68"/>
        <v>-</v>
      </c>
      <c r="AY263" s="558">
        <f>IF(ROWS($AY$25:AY263)&gt;$BL$9,0,ROWS($AY$25:AY263))</f>
        <v>0</v>
      </c>
      <c r="AZ263" s="558"/>
      <c r="BA263" s="558"/>
      <c r="BB263" s="558"/>
      <c r="BC263" s="558"/>
      <c r="BD263" s="557">
        <f t="shared" si="84"/>
        <v>0</v>
      </c>
      <c r="BE263" s="558"/>
      <c r="BF263" s="558"/>
      <c r="BG263" s="558"/>
      <c r="BH263" s="558"/>
      <c r="BI263" s="558"/>
      <c r="BJ263" s="558"/>
      <c r="BK263" s="559">
        <f t="shared" si="69"/>
        <v>0</v>
      </c>
      <c r="BL263" s="558"/>
      <c r="BM263" s="558"/>
      <c r="BN263" s="558"/>
      <c r="BO263" s="558"/>
      <c r="BP263" s="558"/>
      <c r="BQ263" s="560">
        <f t="shared" si="70"/>
        <v>0</v>
      </c>
      <c r="BR263" s="556"/>
      <c r="BS263" s="556"/>
      <c r="BT263" s="556"/>
      <c r="BU263" s="556"/>
      <c r="BV263" s="556"/>
      <c r="BW263" s="560">
        <f t="shared" si="71"/>
        <v>0</v>
      </c>
      <c r="BX263" s="556"/>
      <c r="BY263" s="556"/>
      <c r="BZ263" s="556"/>
      <c r="CA263" s="556"/>
      <c r="CB263" s="556"/>
      <c r="CC263" s="555">
        <f t="shared" si="88"/>
        <v>0</v>
      </c>
      <c r="CD263" s="556"/>
      <c r="CE263" s="556"/>
      <c r="CF263" s="556"/>
      <c r="CG263" s="556"/>
      <c r="CH263" s="556"/>
      <c r="CI263" s="556"/>
      <c r="CK263" s="557">
        <f t="shared" si="85"/>
        <v>0</v>
      </c>
      <c r="CL263" s="558"/>
      <c r="CM263" s="558"/>
      <c r="CN263" s="558"/>
      <c r="CO263" s="558"/>
      <c r="CP263" s="558"/>
      <c r="CQ263" s="558"/>
      <c r="CR263" s="559">
        <f t="shared" si="72"/>
        <v>0</v>
      </c>
      <c r="CS263" s="558"/>
      <c r="CT263" s="558"/>
      <c r="CU263" s="558"/>
      <c r="CV263" s="558"/>
      <c r="CW263" s="558"/>
      <c r="CX263" s="560">
        <f t="shared" si="73"/>
        <v>0</v>
      </c>
      <c r="CY263" s="556"/>
      <c r="CZ263" s="556"/>
      <c r="DA263" s="556"/>
      <c r="DB263" s="556"/>
      <c r="DC263" s="556"/>
      <c r="DD263" s="560">
        <f t="shared" si="74"/>
        <v>0</v>
      </c>
      <c r="DE263" s="556"/>
      <c r="DF263" s="556"/>
      <c r="DG263" s="556"/>
      <c r="DH263" s="556"/>
      <c r="DI263" s="556"/>
      <c r="DJ263" s="555">
        <f t="shared" si="82"/>
        <v>0</v>
      </c>
      <c r="DK263" s="556"/>
      <c r="DL263" s="556"/>
      <c r="DM263" s="556"/>
      <c r="DN263" s="556"/>
      <c r="DO263" s="556"/>
      <c r="DP263" s="556"/>
      <c r="DT263" s="141" t="str">
        <f t="shared" si="75"/>
        <v>-</v>
      </c>
      <c r="DU263" s="558">
        <f>IF(ROWS($DU$25:DU263)&gt;$EH$9,0,ROWS($DU$25:DU263))</f>
        <v>0</v>
      </c>
      <c r="DV263" s="558"/>
      <c r="DW263" s="558"/>
      <c r="DX263" s="558"/>
      <c r="DY263" s="558"/>
      <c r="DZ263" s="557">
        <f t="shared" si="86"/>
        <v>0</v>
      </c>
      <c r="EA263" s="558"/>
      <c r="EB263" s="558"/>
      <c r="EC263" s="558"/>
      <c r="ED263" s="558"/>
      <c r="EE263" s="558"/>
      <c r="EF263" s="558"/>
      <c r="EG263" s="559">
        <f t="shared" si="76"/>
        <v>0</v>
      </c>
      <c r="EH263" s="558"/>
      <c r="EI263" s="558"/>
      <c r="EJ263" s="558"/>
      <c r="EK263" s="558"/>
      <c r="EL263" s="558"/>
      <c r="EM263" s="560">
        <f t="shared" si="77"/>
        <v>0</v>
      </c>
      <c r="EN263" s="556"/>
      <c r="EO263" s="556"/>
      <c r="EP263" s="556"/>
      <c r="EQ263" s="556"/>
      <c r="ER263" s="556"/>
      <c r="ES263" s="560">
        <f t="shared" si="78"/>
        <v>0</v>
      </c>
      <c r="ET263" s="556"/>
      <c r="EU263" s="556"/>
      <c r="EV263" s="556"/>
      <c r="EW263" s="556"/>
      <c r="EX263" s="556"/>
      <c r="EY263" s="555">
        <f t="shared" si="89"/>
        <v>0</v>
      </c>
      <c r="EZ263" s="556"/>
      <c r="FA263" s="556"/>
      <c r="FB263" s="556"/>
      <c r="FC263" s="556"/>
      <c r="FD263" s="556"/>
      <c r="FE263" s="556"/>
      <c r="FG263" s="557">
        <f t="shared" si="87"/>
        <v>0</v>
      </c>
      <c r="FH263" s="558"/>
      <c r="FI263" s="558"/>
      <c r="FJ263" s="558"/>
      <c r="FK263" s="558"/>
      <c r="FL263" s="558"/>
      <c r="FM263" s="558"/>
      <c r="FN263" s="559">
        <f t="shared" si="79"/>
        <v>0</v>
      </c>
      <c r="FO263" s="558"/>
      <c r="FP263" s="558"/>
      <c r="FQ263" s="558"/>
      <c r="FR263" s="558"/>
      <c r="FS263" s="558"/>
      <c r="FT263" s="560">
        <f t="shared" si="80"/>
        <v>0</v>
      </c>
      <c r="FU263" s="556"/>
      <c r="FV263" s="556"/>
      <c r="FW263" s="556"/>
      <c r="FX263" s="556"/>
      <c r="FY263" s="556"/>
      <c r="FZ263" s="560">
        <f t="shared" si="81"/>
        <v>0</v>
      </c>
      <c r="GA263" s="556"/>
      <c r="GB263" s="556"/>
      <c r="GC263" s="556"/>
      <c r="GD263" s="556"/>
      <c r="GE263" s="556"/>
      <c r="GF263" s="555">
        <f t="shared" si="83"/>
        <v>0</v>
      </c>
      <c r="GG263" s="556"/>
      <c r="GH263" s="556"/>
      <c r="GI263" s="556"/>
      <c r="GJ263" s="556"/>
      <c r="GK263" s="556"/>
      <c r="GL263" s="556"/>
      <c r="GV263" s="1"/>
      <c r="GW263" s="1"/>
      <c r="GX263" s="1"/>
      <c r="GY263" s="1"/>
      <c r="GZ263" s="1"/>
      <c r="HA263" s="1"/>
      <c r="HB263" s="1"/>
      <c r="HC263" s="1"/>
      <c r="HD263" s="1"/>
      <c r="HE263" s="1"/>
      <c r="HF263" s="1"/>
      <c r="HG263" s="1"/>
      <c r="HH263" s="1"/>
      <c r="HI263" s="1"/>
    </row>
    <row r="264" spans="50:217" ht="12.75">
      <c r="AX264" s="141" t="str">
        <f t="shared" si="68"/>
        <v>-</v>
      </c>
      <c r="AY264" s="558">
        <f>IF(ROWS($AY$25:AY264)&gt;$BL$9,0,ROWS($AY$25:AY264))</f>
        <v>0</v>
      </c>
      <c r="AZ264" s="558"/>
      <c r="BA264" s="558"/>
      <c r="BB264" s="558"/>
      <c r="BC264" s="558"/>
      <c r="BD264" s="557">
        <f t="shared" si="84"/>
        <v>0</v>
      </c>
      <c r="BE264" s="558"/>
      <c r="BF264" s="558"/>
      <c r="BG264" s="558"/>
      <c r="BH264" s="558"/>
      <c r="BI264" s="558"/>
      <c r="BJ264" s="558"/>
      <c r="BK264" s="559">
        <f t="shared" si="69"/>
        <v>0</v>
      </c>
      <c r="BL264" s="558"/>
      <c r="BM264" s="558"/>
      <c r="BN264" s="558"/>
      <c r="BO264" s="558"/>
      <c r="BP264" s="558"/>
      <c r="BQ264" s="560">
        <f t="shared" si="70"/>
        <v>0</v>
      </c>
      <c r="BR264" s="556"/>
      <c r="BS264" s="556"/>
      <c r="BT264" s="556"/>
      <c r="BU264" s="556"/>
      <c r="BV264" s="556"/>
      <c r="BW264" s="560">
        <f t="shared" si="71"/>
        <v>0</v>
      </c>
      <c r="BX264" s="556"/>
      <c r="BY264" s="556"/>
      <c r="BZ264" s="556"/>
      <c r="CA264" s="556"/>
      <c r="CB264" s="556"/>
      <c r="CC264" s="555">
        <f t="shared" si="88"/>
        <v>0</v>
      </c>
      <c r="CD264" s="556"/>
      <c r="CE264" s="556"/>
      <c r="CF264" s="556"/>
      <c r="CG264" s="556"/>
      <c r="CH264" s="556"/>
      <c r="CI264" s="556"/>
      <c r="CK264" s="557">
        <f t="shared" si="85"/>
        <v>0</v>
      </c>
      <c r="CL264" s="558"/>
      <c r="CM264" s="558"/>
      <c r="CN264" s="558"/>
      <c r="CO264" s="558"/>
      <c r="CP264" s="558"/>
      <c r="CQ264" s="558"/>
      <c r="CR264" s="559">
        <f t="shared" si="72"/>
        <v>0</v>
      </c>
      <c r="CS264" s="558"/>
      <c r="CT264" s="558"/>
      <c r="CU264" s="558"/>
      <c r="CV264" s="558"/>
      <c r="CW264" s="558"/>
      <c r="CX264" s="560">
        <f t="shared" si="73"/>
        <v>0</v>
      </c>
      <c r="CY264" s="556"/>
      <c r="CZ264" s="556"/>
      <c r="DA264" s="556"/>
      <c r="DB264" s="556"/>
      <c r="DC264" s="556"/>
      <c r="DD264" s="560">
        <f t="shared" si="74"/>
        <v>0</v>
      </c>
      <c r="DE264" s="556"/>
      <c r="DF264" s="556"/>
      <c r="DG264" s="556"/>
      <c r="DH264" s="556"/>
      <c r="DI264" s="556"/>
      <c r="DJ264" s="555">
        <f t="shared" si="82"/>
        <v>0</v>
      </c>
      <c r="DK264" s="556"/>
      <c r="DL264" s="556"/>
      <c r="DM264" s="556"/>
      <c r="DN264" s="556"/>
      <c r="DO264" s="556"/>
      <c r="DP264" s="556"/>
      <c r="DT264" s="141" t="str">
        <f t="shared" si="75"/>
        <v>-</v>
      </c>
      <c r="DU264" s="558">
        <f>IF(ROWS($DU$25:DU264)&gt;$EH$9,0,ROWS($DU$25:DU264))</f>
        <v>0</v>
      </c>
      <c r="DV264" s="558"/>
      <c r="DW264" s="558"/>
      <c r="DX264" s="558"/>
      <c r="DY264" s="558"/>
      <c r="DZ264" s="557">
        <f t="shared" si="86"/>
        <v>0</v>
      </c>
      <c r="EA264" s="558"/>
      <c r="EB264" s="558"/>
      <c r="EC264" s="558"/>
      <c r="ED264" s="558"/>
      <c r="EE264" s="558"/>
      <c r="EF264" s="558"/>
      <c r="EG264" s="559">
        <f t="shared" si="76"/>
        <v>0</v>
      </c>
      <c r="EH264" s="558"/>
      <c r="EI264" s="558"/>
      <c r="EJ264" s="558"/>
      <c r="EK264" s="558"/>
      <c r="EL264" s="558"/>
      <c r="EM264" s="560">
        <f t="shared" si="77"/>
        <v>0</v>
      </c>
      <c r="EN264" s="556"/>
      <c r="EO264" s="556"/>
      <c r="EP264" s="556"/>
      <c r="EQ264" s="556"/>
      <c r="ER264" s="556"/>
      <c r="ES264" s="560">
        <f t="shared" si="78"/>
        <v>0</v>
      </c>
      <c r="ET264" s="556"/>
      <c r="EU264" s="556"/>
      <c r="EV264" s="556"/>
      <c r="EW264" s="556"/>
      <c r="EX264" s="556"/>
      <c r="EY264" s="555">
        <f t="shared" si="89"/>
        <v>0</v>
      </c>
      <c r="EZ264" s="556"/>
      <c r="FA264" s="556"/>
      <c r="FB264" s="556"/>
      <c r="FC264" s="556"/>
      <c r="FD264" s="556"/>
      <c r="FE264" s="556"/>
      <c r="FG264" s="557">
        <f t="shared" si="87"/>
        <v>0</v>
      </c>
      <c r="FH264" s="558"/>
      <c r="FI264" s="558"/>
      <c r="FJ264" s="558"/>
      <c r="FK264" s="558"/>
      <c r="FL264" s="558"/>
      <c r="FM264" s="558"/>
      <c r="FN264" s="559">
        <f t="shared" si="79"/>
        <v>0</v>
      </c>
      <c r="FO264" s="558"/>
      <c r="FP264" s="558"/>
      <c r="FQ264" s="558"/>
      <c r="FR264" s="558"/>
      <c r="FS264" s="558"/>
      <c r="FT264" s="560">
        <f t="shared" si="80"/>
        <v>0</v>
      </c>
      <c r="FU264" s="556"/>
      <c r="FV264" s="556"/>
      <c r="FW264" s="556"/>
      <c r="FX264" s="556"/>
      <c r="FY264" s="556"/>
      <c r="FZ264" s="560">
        <f t="shared" si="81"/>
        <v>0</v>
      </c>
      <c r="GA264" s="556"/>
      <c r="GB264" s="556"/>
      <c r="GC264" s="556"/>
      <c r="GD264" s="556"/>
      <c r="GE264" s="556"/>
      <c r="GF264" s="555">
        <f t="shared" si="83"/>
        <v>0</v>
      </c>
      <c r="GG264" s="556"/>
      <c r="GH264" s="556"/>
      <c r="GI264" s="556"/>
      <c r="GJ264" s="556"/>
      <c r="GK264" s="556"/>
      <c r="GL264" s="556"/>
      <c r="GV264" s="1"/>
      <c r="GW264" s="1"/>
      <c r="GX264" s="1"/>
      <c r="GY264" s="1"/>
      <c r="GZ264" s="1"/>
      <c r="HA264" s="1"/>
      <c r="HB264" s="1"/>
      <c r="HC264" s="1"/>
      <c r="HD264" s="1"/>
      <c r="HE264" s="1"/>
      <c r="HF264" s="1"/>
      <c r="HG264" s="1"/>
      <c r="HH264" s="1"/>
      <c r="HI264" s="1"/>
    </row>
    <row r="265" spans="50:217" ht="12.75">
      <c r="AX265" s="141" t="str">
        <f t="shared" si="68"/>
        <v>-</v>
      </c>
      <c r="AY265" s="558">
        <f>IF(ROWS($AY$25:AY265)&gt;$BL$9,0,ROWS($AY$25:AY265))</f>
        <v>0</v>
      </c>
      <c r="AZ265" s="558"/>
      <c r="BA265" s="558"/>
      <c r="BB265" s="558"/>
      <c r="BC265" s="558"/>
      <c r="BD265" s="557">
        <f t="shared" si="84"/>
        <v>0</v>
      </c>
      <c r="BE265" s="558"/>
      <c r="BF265" s="558"/>
      <c r="BG265" s="558"/>
      <c r="BH265" s="558"/>
      <c r="BI265" s="558"/>
      <c r="BJ265" s="558"/>
      <c r="BK265" s="559">
        <f t="shared" si="69"/>
        <v>0</v>
      </c>
      <c r="BL265" s="558"/>
      <c r="BM265" s="558"/>
      <c r="BN265" s="558"/>
      <c r="BO265" s="558"/>
      <c r="BP265" s="558"/>
      <c r="BQ265" s="560">
        <f t="shared" si="70"/>
        <v>0</v>
      </c>
      <c r="BR265" s="556"/>
      <c r="BS265" s="556"/>
      <c r="BT265" s="556"/>
      <c r="BU265" s="556"/>
      <c r="BV265" s="556"/>
      <c r="BW265" s="560">
        <f t="shared" si="71"/>
        <v>0</v>
      </c>
      <c r="BX265" s="556"/>
      <c r="BY265" s="556"/>
      <c r="BZ265" s="556"/>
      <c r="CA265" s="556"/>
      <c r="CB265" s="556"/>
      <c r="CC265" s="555">
        <f t="shared" si="88"/>
        <v>0</v>
      </c>
      <c r="CD265" s="556"/>
      <c r="CE265" s="556"/>
      <c r="CF265" s="556"/>
      <c r="CG265" s="556"/>
      <c r="CH265" s="556"/>
      <c r="CI265" s="556"/>
      <c r="CK265" s="557">
        <f t="shared" si="85"/>
        <v>0</v>
      </c>
      <c r="CL265" s="558"/>
      <c r="CM265" s="558"/>
      <c r="CN265" s="558"/>
      <c r="CO265" s="558"/>
      <c r="CP265" s="558"/>
      <c r="CQ265" s="558"/>
      <c r="CR265" s="559">
        <f t="shared" si="72"/>
        <v>0</v>
      </c>
      <c r="CS265" s="558"/>
      <c r="CT265" s="558"/>
      <c r="CU265" s="558"/>
      <c r="CV265" s="558"/>
      <c r="CW265" s="558"/>
      <c r="CX265" s="560">
        <f t="shared" si="73"/>
        <v>0</v>
      </c>
      <c r="CY265" s="556"/>
      <c r="CZ265" s="556"/>
      <c r="DA265" s="556"/>
      <c r="DB265" s="556"/>
      <c r="DC265" s="556"/>
      <c r="DD265" s="560">
        <f t="shared" si="74"/>
        <v>0</v>
      </c>
      <c r="DE265" s="556"/>
      <c r="DF265" s="556"/>
      <c r="DG265" s="556"/>
      <c r="DH265" s="556"/>
      <c r="DI265" s="556"/>
      <c r="DJ265" s="555">
        <f t="shared" si="82"/>
        <v>0</v>
      </c>
      <c r="DK265" s="556"/>
      <c r="DL265" s="556"/>
      <c r="DM265" s="556"/>
      <c r="DN265" s="556"/>
      <c r="DO265" s="556"/>
      <c r="DP265" s="556"/>
      <c r="DT265" s="141" t="str">
        <f t="shared" si="75"/>
        <v>-</v>
      </c>
      <c r="DU265" s="558">
        <f>IF(ROWS($DU$25:DU265)&gt;$EH$9,0,ROWS($DU$25:DU265))</f>
        <v>0</v>
      </c>
      <c r="DV265" s="558"/>
      <c r="DW265" s="558"/>
      <c r="DX265" s="558"/>
      <c r="DY265" s="558"/>
      <c r="DZ265" s="557">
        <f t="shared" si="86"/>
        <v>0</v>
      </c>
      <c r="EA265" s="558"/>
      <c r="EB265" s="558"/>
      <c r="EC265" s="558"/>
      <c r="ED265" s="558"/>
      <c r="EE265" s="558"/>
      <c r="EF265" s="558"/>
      <c r="EG265" s="559">
        <f t="shared" si="76"/>
        <v>0</v>
      </c>
      <c r="EH265" s="558"/>
      <c r="EI265" s="558"/>
      <c r="EJ265" s="558"/>
      <c r="EK265" s="558"/>
      <c r="EL265" s="558"/>
      <c r="EM265" s="560">
        <f t="shared" si="77"/>
        <v>0</v>
      </c>
      <c r="EN265" s="556"/>
      <c r="EO265" s="556"/>
      <c r="EP265" s="556"/>
      <c r="EQ265" s="556"/>
      <c r="ER265" s="556"/>
      <c r="ES265" s="560">
        <f t="shared" si="78"/>
        <v>0</v>
      </c>
      <c r="ET265" s="556"/>
      <c r="EU265" s="556"/>
      <c r="EV265" s="556"/>
      <c r="EW265" s="556"/>
      <c r="EX265" s="556"/>
      <c r="EY265" s="555">
        <f t="shared" si="89"/>
        <v>0</v>
      </c>
      <c r="EZ265" s="556"/>
      <c r="FA265" s="556"/>
      <c r="FB265" s="556"/>
      <c r="FC265" s="556"/>
      <c r="FD265" s="556"/>
      <c r="FE265" s="556"/>
      <c r="FG265" s="557">
        <f t="shared" si="87"/>
        <v>0</v>
      </c>
      <c r="FH265" s="558"/>
      <c r="FI265" s="558"/>
      <c r="FJ265" s="558"/>
      <c r="FK265" s="558"/>
      <c r="FL265" s="558"/>
      <c r="FM265" s="558"/>
      <c r="FN265" s="559">
        <f t="shared" si="79"/>
        <v>0</v>
      </c>
      <c r="FO265" s="558"/>
      <c r="FP265" s="558"/>
      <c r="FQ265" s="558"/>
      <c r="FR265" s="558"/>
      <c r="FS265" s="558"/>
      <c r="FT265" s="560">
        <f t="shared" si="80"/>
        <v>0</v>
      </c>
      <c r="FU265" s="556"/>
      <c r="FV265" s="556"/>
      <c r="FW265" s="556"/>
      <c r="FX265" s="556"/>
      <c r="FY265" s="556"/>
      <c r="FZ265" s="560">
        <f t="shared" si="81"/>
        <v>0</v>
      </c>
      <c r="GA265" s="556"/>
      <c r="GB265" s="556"/>
      <c r="GC265" s="556"/>
      <c r="GD265" s="556"/>
      <c r="GE265" s="556"/>
      <c r="GF265" s="555">
        <f t="shared" si="83"/>
        <v>0</v>
      </c>
      <c r="GG265" s="556"/>
      <c r="GH265" s="556"/>
      <c r="GI265" s="556"/>
      <c r="GJ265" s="556"/>
      <c r="GK265" s="556"/>
      <c r="GL265" s="556"/>
      <c r="GV265" s="1"/>
      <c r="GW265" s="1"/>
      <c r="GX265" s="1"/>
      <c r="GY265" s="1"/>
      <c r="GZ265" s="1"/>
      <c r="HA265" s="1"/>
      <c r="HB265" s="1"/>
      <c r="HC265" s="1"/>
      <c r="HD265" s="1"/>
      <c r="HE265" s="1"/>
      <c r="HF265" s="1"/>
      <c r="HG265" s="1"/>
      <c r="HH265" s="1"/>
      <c r="HI265" s="1"/>
    </row>
    <row r="266" spans="50:217" ht="12.75">
      <c r="AX266" s="141" t="str">
        <f t="shared" si="68"/>
        <v>-</v>
      </c>
      <c r="AY266" s="558">
        <f>IF(ROWS($AY$25:AY266)&gt;$BL$9,0,ROWS($AY$25:AY266))</f>
        <v>0</v>
      </c>
      <c r="AZ266" s="558"/>
      <c r="BA266" s="558"/>
      <c r="BB266" s="558"/>
      <c r="BC266" s="558"/>
      <c r="BD266" s="557">
        <f aca="true" t="shared" si="90" ref="BD266:BD329">IF(AY266=0,0,CC265)</f>
        <v>0</v>
      </c>
      <c r="BE266" s="558"/>
      <c r="BF266" s="558"/>
      <c r="BG266" s="558"/>
      <c r="BH266" s="558"/>
      <c r="BI266" s="558"/>
      <c r="BJ266" s="558"/>
      <c r="BK266" s="559">
        <f t="shared" si="69"/>
        <v>0</v>
      </c>
      <c r="BL266" s="558"/>
      <c r="BM266" s="558"/>
      <c r="BN266" s="558"/>
      <c r="BO266" s="558"/>
      <c r="BP266" s="558"/>
      <c r="BQ266" s="560">
        <f t="shared" si="70"/>
        <v>0</v>
      </c>
      <c r="BR266" s="556"/>
      <c r="BS266" s="556"/>
      <c r="BT266" s="556"/>
      <c r="BU266" s="556"/>
      <c r="BV266" s="556"/>
      <c r="BW266" s="560">
        <f t="shared" si="71"/>
        <v>0</v>
      </c>
      <c r="BX266" s="556"/>
      <c r="BY266" s="556"/>
      <c r="BZ266" s="556"/>
      <c r="CA266" s="556"/>
      <c r="CB266" s="556"/>
      <c r="CC266" s="555">
        <f aca="true" t="shared" si="91" ref="CC266:CC329">IF(AY266=0,0,BD266-BQ266)</f>
        <v>0</v>
      </c>
      <c r="CD266" s="556"/>
      <c r="CE266" s="556"/>
      <c r="CF266" s="556"/>
      <c r="CG266" s="556"/>
      <c r="CH266" s="556"/>
      <c r="CI266" s="556"/>
      <c r="CK266" s="557">
        <f aca="true" t="shared" si="92" ref="CK266:CK329">IF(AY266=0,0,DJ265)</f>
        <v>0</v>
      </c>
      <c r="CL266" s="558"/>
      <c r="CM266" s="558"/>
      <c r="CN266" s="558"/>
      <c r="CO266" s="558"/>
      <c r="CP266" s="558"/>
      <c r="CQ266" s="558"/>
      <c r="CR266" s="559">
        <f t="shared" si="72"/>
        <v>0</v>
      </c>
      <c r="CS266" s="558"/>
      <c r="CT266" s="558"/>
      <c r="CU266" s="558"/>
      <c r="CV266" s="558"/>
      <c r="CW266" s="558"/>
      <c r="CX266" s="560">
        <f t="shared" si="73"/>
        <v>0</v>
      </c>
      <c r="CY266" s="556"/>
      <c r="CZ266" s="556"/>
      <c r="DA266" s="556"/>
      <c r="DB266" s="556"/>
      <c r="DC266" s="556"/>
      <c r="DD266" s="560">
        <f t="shared" si="74"/>
        <v>0</v>
      </c>
      <c r="DE266" s="556"/>
      <c r="DF266" s="556"/>
      <c r="DG266" s="556"/>
      <c r="DH266" s="556"/>
      <c r="DI266" s="556"/>
      <c r="DJ266" s="555">
        <f aca="true" t="shared" si="93" ref="DJ266:DJ329">IF(AY266=0,0,CK266-CX266)</f>
        <v>0</v>
      </c>
      <c r="DK266" s="556"/>
      <c r="DL266" s="556"/>
      <c r="DM266" s="556"/>
      <c r="DN266" s="556"/>
      <c r="DO266" s="556"/>
      <c r="DP266" s="556"/>
      <c r="DT266" s="141" t="str">
        <f t="shared" si="75"/>
        <v>-</v>
      </c>
      <c r="DU266" s="558">
        <f>IF(ROWS($DU$25:DU266)&gt;$EH$9,0,ROWS($DU$25:DU266))</f>
        <v>0</v>
      </c>
      <c r="DV266" s="558"/>
      <c r="DW266" s="558"/>
      <c r="DX266" s="558"/>
      <c r="DY266" s="558"/>
      <c r="DZ266" s="557">
        <f aca="true" t="shared" si="94" ref="DZ266:DZ329">IF(DU266=0,0,EY265)</f>
        <v>0</v>
      </c>
      <c r="EA266" s="558"/>
      <c r="EB266" s="558"/>
      <c r="EC266" s="558"/>
      <c r="ED266" s="558"/>
      <c r="EE266" s="558"/>
      <c r="EF266" s="558"/>
      <c r="EG266" s="559">
        <f t="shared" si="76"/>
        <v>0</v>
      </c>
      <c r="EH266" s="558"/>
      <c r="EI266" s="558"/>
      <c r="EJ266" s="558"/>
      <c r="EK266" s="558"/>
      <c r="EL266" s="558"/>
      <c r="EM266" s="560">
        <f t="shared" si="77"/>
        <v>0</v>
      </c>
      <c r="EN266" s="556"/>
      <c r="EO266" s="556"/>
      <c r="EP266" s="556"/>
      <c r="EQ266" s="556"/>
      <c r="ER266" s="556"/>
      <c r="ES266" s="560">
        <f t="shared" si="78"/>
        <v>0</v>
      </c>
      <c r="ET266" s="556"/>
      <c r="EU266" s="556"/>
      <c r="EV266" s="556"/>
      <c r="EW266" s="556"/>
      <c r="EX266" s="556"/>
      <c r="EY266" s="555">
        <f aca="true" t="shared" si="95" ref="EY266:EY329">IF(DU266=0,0,DZ266-EM266)</f>
        <v>0</v>
      </c>
      <c r="EZ266" s="556"/>
      <c r="FA266" s="556"/>
      <c r="FB266" s="556"/>
      <c r="FC266" s="556"/>
      <c r="FD266" s="556"/>
      <c r="FE266" s="556"/>
      <c r="FG266" s="557">
        <f aca="true" t="shared" si="96" ref="FG266:FG329">IF(DU266=0,0,GF265)</f>
        <v>0</v>
      </c>
      <c r="FH266" s="558"/>
      <c r="FI266" s="558"/>
      <c r="FJ266" s="558"/>
      <c r="FK266" s="558"/>
      <c r="FL266" s="558"/>
      <c r="FM266" s="558"/>
      <c r="FN266" s="559">
        <f t="shared" si="79"/>
        <v>0</v>
      </c>
      <c r="FO266" s="558"/>
      <c r="FP266" s="558"/>
      <c r="FQ266" s="558"/>
      <c r="FR266" s="558"/>
      <c r="FS266" s="558"/>
      <c r="FT266" s="560">
        <f t="shared" si="80"/>
        <v>0</v>
      </c>
      <c r="FU266" s="556"/>
      <c r="FV266" s="556"/>
      <c r="FW266" s="556"/>
      <c r="FX266" s="556"/>
      <c r="FY266" s="556"/>
      <c r="FZ266" s="560">
        <f t="shared" si="81"/>
        <v>0</v>
      </c>
      <c r="GA266" s="556"/>
      <c r="GB266" s="556"/>
      <c r="GC266" s="556"/>
      <c r="GD266" s="556"/>
      <c r="GE266" s="556"/>
      <c r="GF266" s="555">
        <f aca="true" t="shared" si="97" ref="GF266:GF329">IF(DU266=0,0,FG266-FT266)</f>
        <v>0</v>
      </c>
      <c r="GG266" s="556"/>
      <c r="GH266" s="556"/>
      <c r="GI266" s="556"/>
      <c r="GJ266" s="556"/>
      <c r="GK266" s="556"/>
      <c r="GL266" s="556"/>
      <c r="GV266" s="1"/>
      <c r="GW266" s="1"/>
      <c r="GX266" s="1"/>
      <c r="GY266" s="1"/>
      <c r="GZ266" s="1"/>
      <c r="HA266" s="1"/>
      <c r="HB266" s="1"/>
      <c r="HC266" s="1"/>
      <c r="HD266" s="1"/>
      <c r="HE266" s="1"/>
      <c r="HF266" s="1"/>
      <c r="HG266" s="1"/>
      <c r="HH266" s="1"/>
      <c r="HI266" s="1"/>
    </row>
    <row r="267" spans="50:217" ht="12.75">
      <c r="AX267" s="141" t="str">
        <f t="shared" si="68"/>
        <v>-</v>
      </c>
      <c r="AY267" s="558">
        <f>IF(ROWS($AY$25:AY267)&gt;$BL$9,0,ROWS($AY$25:AY267))</f>
        <v>0</v>
      </c>
      <c r="AZ267" s="558"/>
      <c r="BA267" s="558"/>
      <c r="BB267" s="558"/>
      <c r="BC267" s="558"/>
      <c r="BD267" s="557">
        <f t="shared" si="90"/>
        <v>0</v>
      </c>
      <c r="BE267" s="558"/>
      <c r="BF267" s="558"/>
      <c r="BG267" s="558"/>
      <c r="BH267" s="558"/>
      <c r="BI267" s="558"/>
      <c r="BJ267" s="558"/>
      <c r="BK267" s="559">
        <f t="shared" si="69"/>
        <v>0</v>
      </c>
      <c r="BL267" s="558"/>
      <c r="BM267" s="558"/>
      <c r="BN267" s="558"/>
      <c r="BO267" s="558"/>
      <c r="BP267" s="558"/>
      <c r="BQ267" s="560">
        <f t="shared" si="70"/>
        <v>0</v>
      </c>
      <c r="BR267" s="556"/>
      <c r="BS267" s="556"/>
      <c r="BT267" s="556"/>
      <c r="BU267" s="556"/>
      <c r="BV267" s="556"/>
      <c r="BW267" s="560">
        <f t="shared" si="71"/>
        <v>0</v>
      </c>
      <c r="BX267" s="556"/>
      <c r="BY267" s="556"/>
      <c r="BZ267" s="556"/>
      <c r="CA267" s="556"/>
      <c r="CB267" s="556"/>
      <c r="CC267" s="555">
        <f t="shared" si="91"/>
        <v>0</v>
      </c>
      <c r="CD267" s="556"/>
      <c r="CE267" s="556"/>
      <c r="CF267" s="556"/>
      <c r="CG267" s="556"/>
      <c r="CH267" s="556"/>
      <c r="CI267" s="556"/>
      <c r="CK267" s="557">
        <f t="shared" si="92"/>
        <v>0</v>
      </c>
      <c r="CL267" s="558"/>
      <c r="CM267" s="558"/>
      <c r="CN267" s="558"/>
      <c r="CO267" s="558"/>
      <c r="CP267" s="558"/>
      <c r="CQ267" s="558"/>
      <c r="CR267" s="559">
        <f t="shared" si="72"/>
        <v>0</v>
      </c>
      <c r="CS267" s="558"/>
      <c r="CT267" s="558"/>
      <c r="CU267" s="558"/>
      <c r="CV267" s="558"/>
      <c r="CW267" s="558"/>
      <c r="CX267" s="560">
        <f t="shared" si="73"/>
        <v>0</v>
      </c>
      <c r="CY267" s="556"/>
      <c r="CZ267" s="556"/>
      <c r="DA267" s="556"/>
      <c r="DB267" s="556"/>
      <c r="DC267" s="556"/>
      <c r="DD267" s="560">
        <f t="shared" si="74"/>
        <v>0</v>
      </c>
      <c r="DE267" s="556"/>
      <c r="DF267" s="556"/>
      <c r="DG267" s="556"/>
      <c r="DH267" s="556"/>
      <c r="DI267" s="556"/>
      <c r="DJ267" s="555">
        <f t="shared" si="93"/>
        <v>0</v>
      </c>
      <c r="DK267" s="556"/>
      <c r="DL267" s="556"/>
      <c r="DM267" s="556"/>
      <c r="DN267" s="556"/>
      <c r="DO267" s="556"/>
      <c r="DP267" s="556"/>
      <c r="DT267" s="141" t="str">
        <f t="shared" si="75"/>
        <v>-</v>
      </c>
      <c r="DU267" s="558">
        <f>IF(ROWS($DU$25:DU267)&gt;$EH$9,0,ROWS($DU$25:DU267))</f>
        <v>0</v>
      </c>
      <c r="DV267" s="558"/>
      <c r="DW267" s="558"/>
      <c r="DX267" s="558"/>
      <c r="DY267" s="558"/>
      <c r="DZ267" s="557">
        <f t="shared" si="94"/>
        <v>0</v>
      </c>
      <c r="EA267" s="558"/>
      <c r="EB267" s="558"/>
      <c r="EC267" s="558"/>
      <c r="ED267" s="558"/>
      <c r="EE267" s="558"/>
      <c r="EF267" s="558"/>
      <c r="EG267" s="559">
        <f t="shared" si="76"/>
        <v>0</v>
      </c>
      <c r="EH267" s="558"/>
      <c r="EI267" s="558"/>
      <c r="EJ267" s="558"/>
      <c r="EK267" s="558"/>
      <c r="EL267" s="558"/>
      <c r="EM267" s="560">
        <f t="shared" si="77"/>
        <v>0</v>
      </c>
      <c r="EN267" s="556"/>
      <c r="EO267" s="556"/>
      <c r="EP267" s="556"/>
      <c r="EQ267" s="556"/>
      <c r="ER267" s="556"/>
      <c r="ES267" s="560">
        <f t="shared" si="78"/>
        <v>0</v>
      </c>
      <c r="ET267" s="556"/>
      <c r="EU267" s="556"/>
      <c r="EV267" s="556"/>
      <c r="EW267" s="556"/>
      <c r="EX267" s="556"/>
      <c r="EY267" s="555">
        <f t="shared" si="95"/>
        <v>0</v>
      </c>
      <c r="EZ267" s="556"/>
      <c r="FA267" s="556"/>
      <c r="FB267" s="556"/>
      <c r="FC267" s="556"/>
      <c r="FD267" s="556"/>
      <c r="FE267" s="556"/>
      <c r="FG267" s="557">
        <f t="shared" si="96"/>
        <v>0</v>
      </c>
      <c r="FH267" s="558"/>
      <c r="FI267" s="558"/>
      <c r="FJ267" s="558"/>
      <c r="FK267" s="558"/>
      <c r="FL267" s="558"/>
      <c r="FM267" s="558"/>
      <c r="FN267" s="559">
        <f t="shared" si="79"/>
        <v>0</v>
      </c>
      <c r="FO267" s="558"/>
      <c r="FP267" s="558"/>
      <c r="FQ267" s="558"/>
      <c r="FR267" s="558"/>
      <c r="FS267" s="558"/>
      <c r="FT267" s="560">
        <f t="shared" si="80"/>
        <v>0</v>
      </c>
      <c r="FU267" s="556"/>
      <c r="FV267" s="556"/>
      <c r="FW267" s="556"/>
      <c r="FX267" s="556"/>
      <c r="FY267" s="556"/>
      <c r="FZ267" s="560">
        <f t="shared" si="81"/>
        <v>0</v>
      </c>
      <c r="GA267" s="556"/>
      <c r="GB267" s="556"/>
      <c r="GC267" s="556"/>
      <c r="GD267" s="556"/>
      <c r="GE267" s="556"/>
      <c r="GF267" s="555">
        <f t="shared" si="97"/>
        <v>0</v>
      </c>
      <c r="GG267" s="556"/>
      <c r="GH267" s="556"/>
      <c r="GI267" s="556"/>
      <c r="GJ267" s="556"/>
      <c r="GK267" s="556"/>
      <c r="GL267" s="556"/>
      <c r="GV267" s="1"/>
      <c r="GW267" s="1"/>
      <c r="GX267" s="1"/>
      <c r="GY267" s="1"/>
      <c r="GZ267" s="1"/>
      <c r="HA267" s="1"/>
      <c r="HB267" s="1"/>
      <c r="HC267" s="1"/>
      <c r="HD267" s="1"/>
      <c r="HE267" s="1"/>
      <c r="HF267" s="1"/>
      <c r="HG267" s="1"/>
      <c r="HH267" s="1"/>
      <c r="HI267" s="1"/>
    </row>
    <row r="268" spans="50:217" ht="12.75">
      <c r="AX268" s="141" t="str">
        <f t="shared" si="68"/>
        <v>-</v>
      </c>
      <c r="AY268" s="558">
        <f>IF(ROWS($AY$25:AY268)&gt;$BL$9,0,ROWS($AY$25:AY268))</f>
        <v>0</v>
      </c>
      <c r="AZ268" s="558"/>
      <c r="BA268" s="558"/>
      <c r="BB268" s="558"/>
      <c r="BC268" s="558"/>
      <c r="BD268" s="557">
        <f t="shared" si="90"/>
        <v>0</v>
      </c>
      <c r="BE268" s="558"/>
      <c r="BF268" s="558"/>
      <c r="BG268" s="558"/>
      <c r="BH268" s="558"/>
      <c r="BI268" s="558"/>
      <c r="BJ268" s="558"/>
      <c r="BK268" s="559">
        <f t="shared" si="69"/>
        <v>0</v>
      </c>
      <c r="BL268" s="558"/>
      <c r="BM268" s="558"/>
      <c r="BN268" s="558"/>
      <c r="BO268" s="558"/>
      <c r="BP268" s="558"/>
      <c r="BQ268" s="560">
        <f t="shared" si="70"/>
        <v>0</v>
      </c>
      <c r="BR268" s="556"/>
      <c r="BS268" s="556"/>
      <c r="BT268" s="556"/>
      <c r="BU268" s="556"/>
      <c r="BV268" s="556"/>
      <c r="BW268" s="560">
        <f t="shared" si="71"/>
        <v>0</v>
      </c>
      <c r="BX268" s="556"/>
      <c r="BY268" s="556"/>
      <c r="BZ268" s="556"/>
      <c r="CA268" s="556"/>
      <c r="CB268" s="556"/>
      <c r="CC268" s="555">
        <f t="shared" si="91"/>
        <v>0</v>
      </c>
      <c r="CD268" s="556"/>
      <c r="CE268" s="556"/>
      <c r="CF268" s="556"/>
      <c r="CG268" s="556"/>
      <c r="CH268" s="556"/>
      <c r="CI268" s="556"/>
      <c r="CK268" s="557">
        <f t="shared" si="92"/>
        <v>0</v>
      </c>
      <c r="CL268" s="558"/>
      <c r="CM268" s="558"/>
      <c r="CN268" s="558"/>
      <c r="CO268" s="558"/>
      <c r="CP268" s="558"/>
      <c r="CQ268" s="558"/>
      <c r="CR268" s="559">
        <f t="shared" si="72"/>
        <v>0</v>
      </c>
      <c r="CS268" s="558"/>
      <c r="CT268" s="558"/>
      <c r="CU268" s="558"/>
      <c r="CV268" s="558"/>
      <c r="CW268" s="558"/>
      <c r="CX268" s="560">
        <f t="shared" si="73"/>
        <v>0</v>
      </c>
      <c r="CY268" s="556"/>
      <c r="CZ268" s="556"/>
      <c r="DA268" s="556"/>
      <c r="DB268" s="556"/>
      <c r="DC268" s="556"/>
      <c r="DD268" s="560">
        <f t="shared" si="74"/>
        <v>0</v>
      </c>
      <c r="DE268" s="556"/>
      <c r="DF268" s="556"/>
      <c r="DG268" s="556"/>
      <c r="DH268" s="556"/>
      <c r="DI268" s="556"/>
      <c r="DJ268" s="555">
        <f t="shared" si="93"/>
        <v>0</v>
      </c>
      <c r="DK268" s="556"/>
      <c r="DL268" s="556"/>
      <c r="DM268" s="556"/>
      <c r="DN268" s="556"/>
      <c r="DO268" s="556"/>
      <c r="DP268" s="556"/>
      <c r="DT268" s="141" t="str">
        <f t="shared" si="75"/>
        <v>-</v>
      </c>
      <c r="DU268" s="558">
        <f>IF(ROWS($DU$25:DU268)&gt;$EH$9,0,ROWS($DU$25:DU268))</f>
        <v>0</v>
      </c>
      <c r="DV268" s="558"/>
      <c r="DW268" s="558"/>
      <c r="DX268" s="558"/>
      <c r="DY268" s="558"/>
      <c r="DZ268" s="557">
        <f t="shared" si="94"/>
        <v>0</v>
      </c>
      <c r="EA268" s="558"/>
      <c r="EB268" s="558"/>
      <c r="EC268" s="558"/>
      <c r="ED268" s="558"/>
      <c r="EE268" s="558"/>
      <c r="EF268" s="558"/>
      <c r="EG268" s="559">
        <f t="shared" si="76"/>
        <v>0</v>
      </c>
      <c r="EH268" s="558"/>
      <c r="EI268" s="558"/>
      <c r="EJ268" s="558"/>
      <c r="EK268" s="558"/>
      <c r="EL268" s="558"/>
      <c r="EM268" s="560">
        <f t="shared" si="77"/>
        <v>0</v>
      </c>
      <c r="EN268" s="556"/>
      <c r="EO268" s="556"/>
      <c r="EP268" s="556"/>
      <c r="EQ268" s="556"/>
      <c r="ER268" s="556"/>
      <c r="ES268" s="560">
        <f t="shared" si="78"/>
        <v>0</v>
      </c>
      <c r="ET268" s="556"/>
      <c r="EU268" s="556"/>
      <c r="EV268" s="556"/>
      <c r="EW268" s="556"/>
      <c r="EX268" s="556"/>
      <c r="EY268" s="555">
        <f t="shared" si="95"/>
        <v>0</v>
      </c>
      <c r="EZ268" s="556"/>
      <c r="FA268" s="556"/>
      <c r="FB268" s="556"/>
      <c r="FC268" s="556"/>
      <c r="FD268" s="556"/>
      <c r="FE268" s="556"/>
      <c r="FG268" s="557">
        <f t="shared" si="96"/>
        <v>0</v>
      </c>
      <c r="FH268" s="558"/>
      <c r="FI268" s="558"/>
      <c r="FJ268" s="558"/>
      <c r="FK268" s="558"/>
      <c r="FL268" s="558"/>
      <c r="FM268" s="558"/>
      <c r="FN268" s="559">
        <f t="shared" si="79"/>
        <v>0</v>
      </c>
      <c r="FO268" s="558"/>
      <c r="FP268" s="558"/>
      <c r="FQ268" s="558"/>
      <c r="FR268" s="558"/>
      <c r="FS268" s="558"/>
      <c r="FT268" s="560">
        <f t="shared" si="80"/>
        <v>0</v>
      </c>
      <c r="FU268" s="556"/>
      <c r="FV268" s="556"/>
      <c r="FW268" s="556"/>
      <c r="FX268" s="556"/>
      <c r="FY268" s="556"/>
      <c r="FZ268" s="560">
        <f t="shared" si="81"/>
        <v>0</v>
      </c>
      <c r="GA268" s="556"/>
      <c r="GB268" s="556"/>
      <c r="GC268" s="556"/>
      <c r="GD268" s="556"/>
      <c r="GE268" s="556"/>
      <c r="GF268" s="555">
        <f t="shared" si="97"/>
        <v>0</v>
      </c>
      <c r="GG268" s="556"/>
      <c r="GH268" s="556"/>
      <c r="GI268" s="556"/>
      <c r="GJ268" s="556"/>
      <c r="GK268" s="556"/>
      <c r="GL268" s="556"/>
      <c r="GV268" s="1"/>
      <c r="GW268" s="1"/>
      <c r="GX268" s="1"/>
      <c r="GY268" s="1"/>
      <c r="GZ268" s="1"/>
      <c r="HA268" s="1"/>
      <c r="HB268" s="1"/>
      <c r="HC268" s="1"/>
      <c r="HD268" s="1"/>
      <c r="HE268" s="1"/>
      <c r="HF268" s="1"/>
      <c r="HG268" s="1"/>
      <c r="HH268" s="1"/>
      <c r="HI268" s="1"/>
    </row>
    <row r="269" spans="50:217" ht="12.75">
      <c r="AX269" s="141" t="str">
        <f t="shared" si="68"/>
        <v>-</v>
      </c>
      <c r="AY269" s="558">
        <f>IF(ROWS($AY$25:AY269)&gt;$BL$9,0,ROWS($AY$25:AY269))</f>
        <v>0</v>
      </c>
      <c r="AZ269" s="558"/>
      <c r="BA269" s="558"/>
      <c r="BB269" s="558"/>
      <c r="BC269" s="558"/>
      <c r="BD269" s="557">
        <f t="shared" si="90"/>
        <v>0</v>
      </c>
      <c r="BE269" s="558"/>
      <c r="BF269" s="558"/>
      <c r="BG269" s="558"/>
      <c r="BH269" s="558"/>
      <c r="BI269" s="558"/>
      <c r="BJ269" s="558"/>
      <c r="BK269" s="559">
        <f t="shared" si="69"/>
        <v>0</v>
      </c>
      <c r="BL269" s="558"/>
      <c r="BM269" s="558"/>
      <c r="BN269" s="558"/>
      <c r="BO269" s="558"/>
      <c r="BP269" s="558"/>
      <c r="BQ269" s="560">
        <f t="shared" si="70"/>
        <v>0</v>
      </c>
      <c r="BR269" s="556"/>
      <c r="BS269" s="556"/>
      <c r="BT269" s="556"/>
      <c r="BU269" s="556"/>
      <c r="BV269" s="556"/>
      <c r="BW269" s="560">
        <f t="shared" si="71"/>
        <v>0</v>
      </c>
      <c r="BX269" s="556"/>
      <c r="BY269" s="556"/>
      <c r="BZ269" s="556"/>
      <c r="CA269" s="556"/>
      <c r="CB269" s="556"/>
      <c r="CC269" s="555">
        <f t="shared" si="91"/>
        <v>0</v>
      </c>
      <c r="CD269" s="556"/>
      <c r="CE269" s="556"/>
      <c r="CF269" s="556"/>
      <c r="CG269" s="556"/>
      <c r="CH269" s="556"/>
      <c r="CI269" s="556"/>
      <c r="CK269" s="557">
        <f t="shared" si="92"/>
        <v>0</v>
      </c>
      <c r="CL269" s="558"/>
      <c r="CM269" s="558"/>
      <c r="CN269" s="558"/>
      <c r="CO269" s="558"/>
      <c r="CP269" s="558"/>
      <c r="CQ269" s="558"/>
      <c r="CR269" s="559">
        <f t="shared" si="72"/>
        <v>0</v>
      </c>
      <c r="CS269" s="558"/>
      <c r="CT269" s="558"/>
      <c r="CU269" s="558"/>
      <c r="CV269" s="558"/>
      <c r="CW269" s="558"/>
      <c r="CX269" s="560">
        <f t="shared" si="73"/>
        <v>0</v>
      </c>
      <c r="CY269" s="556"/>
      <c r="CZ269" s="556"/>
      <c r="DA269" s="556"/>
      <c r="DB269" s="556"/>
      <c r="DC269" s="556"/>
      <c r="DD269" s="560">
        <f t="shared" si="74"/>
        <v>0</v>
      </c>
      <c r="DE269" s="556"/>
      <c r="DF269" s="556"/>
      <c r="DG269" s="556"/>
      <c r="DH269" s="556"/>
      <c r="DI269" s="556"/>
      <c r="DJ269" s="555">
        <f t="shared" si="93"/>
        <v>0</v>
      </c>
      <c r="DK269" s="556"/>
      <c r="DL269" s="556"/>
      <c r="DM269" s="556"/>
      <c r="DN269" s="556"/>
      <c r="DO269" s="556"/>
      <c r="DP269" s="556"/>
      <c r="DT269" s="141" t="str">
        <f t="shared" si="75"/>
        <v>-</v>
      </c>
      <c r="DU269" s="558">
        <f>IF(ROWS($DU$25:DU269)&gt;$EH$9,0,ROWS($DU$25:DU269))</f>
        <v>0</v>
      </c>
      <c r="DV269" s="558"/>
      <c r="DW269" s="558"/>
      <c r="DX269" s="558"/>
      <c r="DY269" s="558"/>
      <c r="DZ269" s="557">
        <f t="shared" si="94"/>
        <v>0</v>
      </c>
      <c r="EA269" s="558"/>
      <c r="EB269" s="558"/>
      <c r="EC269" s="558"/>
      <c r="ED269" s="558"/>
      <c r="EE269" s="558"/>
      <c r="EF269" s="558"/>
      <c r="EG269" s="559">
        <f t="shared" si="76"/>
        <v>0</v>
      </c>
      <c r="EH269" s="558"/>
      <c r="EI269" s="558"/>
      <c r="EJ269" s="558"/>
      <c r="EK269" s="558"/>
      <c r="EL269" s="558"/>
      <c r="EM269" s="560">
        <f t="shared" si="77"/>
        <v>0</v>
      </c>
      <c r="EN269" s="556"/>
      <c r="EO269" s="556"/>
      <c r="EP269" s="556"/>
      <c r="EQ269" s="556"/>
      <c r="ER269" s="556"/>
      <c r="ES269" s="560">
        <f t="shared" si="78"/>
        <v>0</v>
      </c>
      <c r="ET269" s="556"/>
      <c r="EU269" s="556"/>
      <c r="EV269" s="556"/>
      <c r="EW269" s="556"/>
      <c r="EX269" s="556"/>
      <c r="EY269" s="555">
        <f t="shared" si="95"/>
        <v>0</v>
      </c>
      <c r="EZ269" s="556"/>
      <c r="FA269" s="556"/>
      <c r="FB269" s="556"/>
      <c r="FC269" s="556"/>
      <c r="FD269" s="556"/>
      <c r="FE269" s="556"/>
      <c r="FG269" s="557">
        <f t="shared" si="96"/>
        <v>0</v>
      </c>
      <c r="FH269" s="558"/>
      <c r="FI269" s="558"/>
      <c r="FJ269" s="558"/>
      <c r="FK269" s="558"/>
      <c r="FL269" s="558"/>
      <c r="FM269" s="558"/>
      <c r="FN269" s="559">
        <f t="shared" si="79"/>
        <v>0</v>
      </c>
      <c r="FO269" s="558"/>
      <c r="FP269" s="558"/>
      <c r="FQ269" s="558"/>
      <c r="FR269" s="558"/>
      <c r="FS269" s="558"/>
      <c r="FT269" s="560">
        <f t="shared" si="80"/>
        <v>0</v>
      </c>
      <c r="FU269" s="556"/>
      <c r="FV269" s="556"/>
      <c r="FW269" s="556"/>
      <c r="FX269" s="556"/>
      <c r="FY269" s="556"/>
      <c r="FZ269" s="560">
        <f t="shared" si="81"/>
        <v>0</v>
      </c>
      <c r="GA269" s="556"/>
      <c r="GB269" s="556"/>
      <c r="GC269" s="556"/>
      <c r="GD269" s="556"/>
      <c r="GE269" s="556"/>
      <c r="GF269" s="555">
        <f t="shared" si="97"/>
        <v>0</v>
      </c>
      <c r="GG269" s="556"/>
      <c r="GH269" s="556"/>
      <c r="GI269" s="556"/>
      <c r="GJ269" s="556"/>
      <c r="GK269" s="556"/>
      <c r="GL269" s="556"/>
      <c r="GV269" s="1"/>
      <c r="GW269" s="1"/>
      <c r="GX269" s="1"/>
      <c r="GY269" s="1"/>
      <c r="GZ269" s="1"/>
      <c r="HA269" s="1"/>
      <c r="HB269" s="1"/>
      <c r="HC269" s="1"/>
      <c r="HD269" s="1"/>
      <c r="HE269" s="1"/>
      <c r="HF269" s="1"/>
      <c r="HG269" s="1"/>
      <c r="HH269" s="1"/>
      <c r="HI269" s="1"/>
    </row>
    <row r="270" spans="50:217" ht="12.75">
      <c r="AX270" s="141" t="str">
        <f t="shared" si="68"/>
        <v>-</v>
      </c>
      <c r="AY270" s="558">
        <f>IF(ROWS($AY$25:AY270)&gt;$BL$9,0,ROWS($AY$25:AY270))</f>
        <v>0</v>
      </c>
      <c r="AZ270" s="558"/>
      <c r="BA270" s="558"/>
      <c r="BB270" s="558"/>
      <c r="BC270" s="558"/>
      <c r="BD270" s="557">
        <f t="shared" si="90"/>
        <v>0</v>
      </c>
      <c r="BE270" s="558"/>
      <c r="BF270" s="558"/>
      <c r="BG270" s="558"/>
      <c r="BH270" s="558"/>
      <c r="BI270" s="558"/>
      <c r="BJ270" s="558"/>
      <c r="BK270" s="559">
        <f t="shared" si="69"/>
        <v>0</v>
      </c>
      <c r="BL270" s="558"/>
      <c r="BM270" s="558"/>
      <c r="BN270" s="558"/>
      <c r="BO270" s="558"/>
      <c r="BP270" s="558"/>
      <c r="BQ270" s="560">
        <f t="shared" si="70"/>
        <v>0</v>
      </c>
      <c r="BR270" s="556"/>
      <c r="BS270" s="556"/>
      <c r="BT270" s="556"/>
      <c r="BU270" s="556"/>
      <c r="BV270" s="556"/>
      <c r="BW270" s="560">
        <f t="shared" si="71"/>
        <v>0</v>
      </c>
      <c r="BX270" s="556"/>
      <c r="BY270" s="556"/>
      <c r="BZ270" s="556"/>
      <c r="CA270" s="556"/>
      <c r="CB270" s="556"/>
      <c r="CC270" s="555">
        <f t="shared" si="91"/>
        <v>0</v>
      </c>
      <c r="CD270" s="556"/>
      <c r="CE270" s="556"/>
      <c r="CF270" s="556"/>
      <c r="CG270" s="556"/>
      <c r="CH270" s="556"/>
      <c r="CI270" s="556"/>
      <c r="CK270" s="557">
        <f t="shared" si="92"/>
        <v>0</v>
      </c>
      <c r="CL270" s="558"/>
      <c r="CM270" s="558"/>
      <c r="CN270" s="558"/>
      <c r="CO270" s="558"/>
      <c r="CP270" s="558"/>
      <c r="CQ270" s="558"/>
      <c r="CR270" s="559">
        <f t="shared" si="72"/>
        <v>0</v>
      </c>
      <c r="CS270" s="558"/>
      <c r="CT270" s="558"/>
      <c r="CU270" s="558"/>
      <c r="CV270" s="558"/>
      <c r="CW270" s="558"/>
      <c r="CX270" s="560">
        <f t="shared" si="73"/>
        <v>0</v>
      </c>
      <c r="CY270" s="556"/>
      <c r="CZ270" s="556"/>
      <c r="DA270" s="556"/>
      <c r="DB270" s="556"/>
      <c r="DC270" s="556"/>
      <c r="DD270" s="560">
        <f t="shared" si="74"/>
        <v>0</v>
      </c>
      <c r="DE270" s="556"/>
      <c r="DF270" s="556"/>
      <c r="DG270" s="556"/>
      <c r="DH270" s="556"/>
      <c r="DI270" s="556"/>
      <c r="DJ270" s="555">
        <f t="shared" si="93"/>
        <v>0</v>
      </c>
      <c r="DK270" s="556"/>
      <c r="DL270" s="556"/>
      <c r="DM270" s="556"/>
      <c r="DN270" s="556"/>
      <c r="DO270" s="556"/>
      <c r="DP270" s="556"/>
      <c r="DT270" s="141" t="str">
        <f t="shared" si="75"/>
        <v>-</v>
      </c>
      <c r="DU270" s="558">
        <f>IF(ROWS($DU$25:DU270)&gt;$EH$9,0,ROWS($DU$25:DU270))</f>
        <v>0</v>
      </c>
      <c r="DV270" s="558"/>
      <c r="DW270" s="558"/>
      <c r="DX270" s="558"/>
      <c r="DY270" s="558"/>
      <c r="DZ270" s="557">
        <f t="shared" si="94"/>
        <v>0</v>
      </c>
      <c r="EA270" s="558"/>
      <c r="EB270" s="558"/>
      <c r="EC270" s="558"/>
      <c r="ED270" s="558"/>
      <c r="EE270" s="558"/>
      <c r="EF270" s="558"/>
      <c r="EG270" s="559">
        <f t="shared" si="76"/>
        <v>0</v>
      </c>
      <c r="EH270" s="558"/>
      <c r="EI270" s="558"/>
      <c r="EJ270" s="558"/>
      <c r="EK270" s="558"/>
      <c r="EL270" s="558"/>
      <c r="EM270" s="560">
        <f t="shared" si="77"/>
        <v>0</v>
      </c>
      <c r="EN270" s="556"/>
      <c r="EO270" s="556"/>
      <c r="EP270" s="556"/>
      <c r="EQ270" s="556"/>
      <c r="ER270" s="556"/>
      <c r="ES270" s="560">
        <f t="shared" si="78"/>
        <v>0</v>
      </c>
      <c r="ET270" s="556"/>
      <c r="EU270" s="556"/>
      <c r="EV270" s="556"/>
      <c r="EW270" s="556"/>
      <c r="EX270" s="556"/>
      <c r="EY270" s="555">
        <f t="shared" si="95"/>
        <v>0</v>
      </c>
      <c r="EZ270" s="556"/>
      <c r="FA270" s="556"/>
      <c r="FB270" s="556"/>
      <c r="FC270" s="556"/>
      <c r="FD270" s="556"/>
      <c r="FE270" s="556"/>
      <c r="FG270" s="557">
        <f t="shared" si="96"/>
        <v>0</v>
      </c>
      <c r="FH270" s="558"/>
      <c r="FI270" s="558"/>
      <c r="FJ270" s="558"/>
      <c r="FK270" s="558"/>
      <c r="FL270" s="558"/>
      <c r="FM270" s="558"/>
      <c r="FN270" s="559">
        <f t="shared" si="79"/>
        <v>0</v>
      </c>
      <c r="FO270" s="558"/>
      <c r="FP270" s="558"/>
      <c r="FQ270" s="558"/>
      <c r="FR270" s="558"/>
      <c r="FS270" s="558"/>
      <c r="FT270" s="560">
        <f t="shared" si="80"/>
        <v>0</v>
      </c>
      <c r="FU270" s="556"/>
      <c r="FV270" s="556"/>
      <c r="FW270" s="556"/>
      <c r="FX270" s="556"/>
      <c r="FY270" s="556"/>
      <c r="FZ270" s="560">
        <f t="shared" si="81"/>
        <v>0</v>
      </c>
      <c r="GA270" s="556"/>
      <c r="GB270" s="556"/>
      <c r="GC270" s="556"/>
      <c r="GD270" s="556"/>
      <c r="GE270" s="556"/>
      <c r="GF270" s="555">
        <f t="shared" si="97"/>
        <v>0</v>
      </c>
      <c r="GG270" s="556"/>
      <c r="GH270" s="556"/>
      <c r="GI270" s="556"/>
      <c r="GJ270" s="556"/>
      <c r="GK270" s="556"/>
      <c r="GL270" s="556"/>
      <c r="GV270" s="1"/>
      <c r="GW270" s="1"/>
      <c r="GX270" s="1"/>
      <c r="GY270" s="1"/>
      <c r="GZ270" s="1"/>
      <c r="HA270" s="1"/>
      <c r="HB270" s="1"/>
      <c r="HC270" s="1"/>
      <c r="HD270" s="1"/>
      <c r="HE270" s="1"/>
      <c r="HF270" s="1"/>
      <c r="HG270" s="1"/>
      <c r="HH270" s="1"/>
      <c r="HI270" s="1"/>
    </row>
    <row r="271" spans="50:217" ht="12.75">
      <c r="AX271" s="141" t="str">
        <f t="shared" si="68"/>
        <v>-</v>
      </c>
      <c r="AY271" s="558">
        <f>IF(ROWS($AY$25:AY271)&gt;$BL$9,0,ROWS($AY$25:AY271))</f>
        <v>0</v>
      </c>
      <c r="AZ271" s="558"/>
      <c r="BA271" s="558"/>
      <c r="BB271" s="558"/>
      <c r="BC271" s="558"/>
      <c r="BD271" s="557">
        <f t="shared" si="90"/>
        <v>0</v>
      </c>
      <c r="BE271" s="558"/>
      <c r="BF271" s="558"/>
      <c r="BG271" s="558"/>
      <c r="BH271" s="558"/>
      <c r="BI271" s="558"/>
      <c r="BJ271" s="558"/>
      <c r="BK271" s="559">
        <f t="shared" si="69"/>
        <v>0</v>
      </c>
      <c r="BL271" s="558"/>
      <c r="BM271" s="558"/>
      <c r="BN271" s="558"/>
      <c r="BO271" s="558"/>
      <c r="BP271" s="558"/>
      <c r="BQ271" s="560">
        <f t="shared" si="70"/>
        <v>0</v>
      </c>
      <c r="BR271" s="556"/>
      <c r="BS271" s="556"/>
      <c r="BT271" s="556"/>
      <c r="BU271" s="556"/>
      <c r="BV271" s="556"/>
      <c r="BW271" s="560">
        <f t="shared" si="71"/>
        <v>0</v>
      </c>
      <c r="BX271" s="556"/>
      <c r="BY271" s="556"/>
      <c r="BZ271" s="556"/>
      <c r="CA271" s="556"/>
      <c r="CB271" s="556"/>
      <c r="CC271" s="555">
        <f t="shared" si="91"/>
        <v>0</v>
      </c>
      <c r="CD271" s="556"/>
      <c r="CE271" s="556"/>
      <c r="CF271" s="556"/>
      <c r="CG271" s="556"/>
      <c r="CH271" s="556"/>
      <c r="CI271" s="556"/>
      <c r="CK271" s="557">
        <f t="shared" si="92"/>
        <v>0</v>
      </c>
      <c r="CL271" s="558"/>
      <c r="CM271" s="558"/>
      <c r="CN271" s="558"/>
      <c r="CO271" s="558"/>
      <c r="CP271" s="558"/>
      <c r="CQ271" s="558"/>
      <c r="CR271" s="559">
        <f t="shared" si="72"/>
        <v>0</v>
      </c>
      <c r="CS271" s="558"/>
      <c r="CT271" s="558"/>
      <c r="CU271" s="558"/>
      <c r="CV271" s="558"/>
      <c r="CW271" s="558"/>
      <c r="CX271" s="560">
        <f t="shared" si="73"/>
        <v>0</v>
      </c>
      <c r="CY271" s="556"/>
      <c r="CZ271" s="556"/>
      <c r="DA271" s="556"/>
      <c r="DB271" s="556"/>
      <c r="DC271" s="556"/>
      <c r="DD271" s="560">
        <f t="shared" si="74"/>
        <v>0</v>
      </c>
      <c r="DE271" s="556"/>
      <c r="DF271" s="556"/>
      <c r="DG271" s="556"/>
      <c r="DH271" s="556"/>
      <c r="DI271" s="556"/>
      <c r="DJ271" s="555">
        <f t="shared" si="93"/>
        <v>0</v>
      </c>
      <c r="DK271" s="556"/>
      <c r="DL271" s="556"/>
      <c r="DM271" s="556"/>
      <c r="DN271" s="556"/>
      <c r="DO271" s="556"/>
      <c r="DP271" s="556"/>
      <c r="DT271" s="141" t="str">
        <f t="shared" si="75"/>
        <v>-</v>
      </c>
      <c r="DU271" s="558">
        <f>IF(ROWS($DU$25:DU271)&gt;$EH$9,0,ROWS($DU$25:DU271))</f>
        <v>0</v>
      </c>
      <c r="DV271" s="558"/>
      <c r="DW271" s="558"/>
      <c r="DX271" s="558"/>
      <c r="DY271" s="558"/>
      <c r="DZ271" s="557">
        <f t="shared" si="94"/>
        <v>0</v>
      </c>
      <c r="EA271" s="558"/>
      <c r="EB271" s="558"/>
      <c r="EC271" s="558"/>
      <c r="ED271" s="558"/>
      <c r="EE271" s="558"/>
      <c r="EF271" s="558"/>
      <c r="EG271" s="559">
        <f t="shared" si="76"/>
        <v>0</v>
      </c>
      <c r="EH271" s="558"/>
      <c r="EI271" s="558"/>
      <c r="EJ271" s="558"/>
      <c r="EK271" s="558"/>
      <c r="EL271" s="558"/>
      <c r="EM271" s="560">
        <f t="shared" si="77"/>
        <v>0</v>
      </c>
      <c r="EN271" s="556"/>
      <c r="EO271" s="556"/>
      <c r="EP271" s="556"/>
      <c r="EQ271" s="556"/>
      <c r="ER271" s="556"/>
      <c r="ES271" s="560">
        <f t="shared" si="78"/>
        <v>0</v>
      </c>
      <c r="ET271" s="556"/>
      <c r="EU271" s="556"/>
      <c r="EV271" s="556"/>
      <c r="EW271" s="556"/>
      <c r="EX271" s="556"/>
      <c r="EY271" s="555">
        <f t="shared" si="95"/>
        <v>0</v>
      </c>
      <c r="EZ271" s="556"/>
      <c r="FA271" s="556"/>
      <c r="FB271" s="556"/>
      <c r="FC271" s="556"/>
      <c r="FD271" s="556"/>
      <c r="FE271" s="556"/>
      <c r="FG271" s="557">
        <f t="shared" si="96"/>
        <v>0</v>
      </c>
      <c r="FH271" s="558"/>
      <c r="FI271" s="558"/>
      <c r="FJ271" s="558"/>
      <c r="FK271" s="558"/>
      <c r="FL271" s="558"/>
      <c r="FM271" s="558"/>
      <c r="FN271" s="559">
        <f t="shared" si="79"/>
        <v>0</v>
      </c>
      <c r="FO271" s="558"/>
      <c r="FP271" s="558"/>
      <c r="FQ271" s="558"/>
      <c r="FR271" s="558"/>
      <c r="FS271" s="558"/>
      <c r="FT271" s="560">
        <f t="shared" si="80"/>
        <v>0</v>
      </c>
      <c r="FU271" s="556"/>
      <c r="FV271" s="556"/>
      <c r="FW271" s="556"/>
      <c r="FX271" s="556"/>
      <c r="FY271" s="556"/>
      <c r="FZ271" s="560">
        <f t="shared" si="81"/>
        <v>0</v>
      </c>
      <c r="GA271" s="556"/>
      <c r="GB271" s="556"/>
      <c r="GC271" s="556"/>
      <c r="GD271" s="556"/>
      <c r="GE271" s="556"/>
      <c r="GF271" s="555">
        <f t="shared" si="97"/>
        <v>0</v>
      </c>
      <c r="GG271" s="556"/>
      <c r="GH271" s="556"/>
      <c r="GI271" s="556"/>
      <c r="GJ271" s="556"/>
      <c r="GK271" s="556"/>
      <c r="GL271" s="556"/>
      <c r="GV271" s="1"/>
      <c r="GW271" s="1"/>
      <c r="GX271" s="1"/>
      <c r="GY271" s="1"/>
      <c r="GZ271" s="1"/>
      <c r="HA271" s="1"/>
      <c r="HB271" s="1"/>
      <c r="HC271" s="1"/>
      <c r="HD271" s="1"/>
      <c r="HE271" s="1"/>
      <c r="HF271" s="1"/>
      <c r="HG271" s="1"/>
      <c r="HH271" s="1"/>
      <c r="HI271" s="1"/>
    </row>
    <row r="272" spans="50:217" ht="12.75">
      <c r="AX272" s="141" t="str">
        <f t="shared" si="68"/>
        <v>-</v>
      </c>
      <c r="AY272" s="558">
        <f>IF(ROWS($AY$25:AY272)&gt;$BL$9,0,ROWS($AY$25:AY272))</f>
        <v>0</v>
      </c>
      <c r="AZ272" s="558"/>
      <c r="BA272" s="558"/>
      <c r="BB272" s="558"/>
      <c r="BC272" s="558"/>
      <c r="BD272" s="557">
        <f t="shared" si="90"/>
        <v>0</v>
      </c>
      <c r="BE272" s="558"/>
      <c r="BF272" s="558"/>
      <c r="BG272" s="558"/>
      <c r="BH272" s="558"/>
      <c r="BI272" s="558"/>
      <c r="BJ272" s="558"/>
      <c r="BK272" s="559">
        <f t="shared" si="69"/>
        <v>0</v>
      </c>
      <c r="BL272" s="558"/>
      <c r="BM272" s="558"/>
      <c r="BN272" s="558"/>
      <c r="BO272" s="558"/>
      <c r="BP272" s="558"/>
      <c r="BQ272" s="560">
        <f t="shared" si="70"/>
        <v>0</v>
      </c>
      <c r="BR272" s="556"/>
      <c r="BS272" s="556"/>
      <c r="BT272" s="556"/>
      <c r="BU272" s="556"/>
      <c r="BV272" s="556"/>
      <c r="BW272" s="560">
        <f t="shared" si="71"/>
        <v>0</v>
      </c>
      <c r="BX272" s="556"/>
      <c r="BY272" s="556"/>
      <c r="BZ272" s="556"/>
      <c r="CA272" s="556"/>
      <c r="CB272" s="556"/>
      <c r="CC272" s="555">
        <f t="shared" si="91"/>
        <v>0</v>
      </c>
      <c r="CD272" s="556"/>
      <c r="CE272" s="556"/>
      <c r="CF272" s="556"/>
      <c r="CG272" s="556"/>
      <c r="CH272" s="556"/>
      <c r="CI272" s="556"/>
      <c r="CK272" s="557">
        <f t="shared" si="92"/>
        <v>0</v>
      </c>
      <c r="CL272" s="558"/>
      <c r="CM272" s="558"/>
      <c r="CN272" s="558"/>
      <c r="CO272" s="558"/>
      <c r="CP272" s="558"/>
      <c r="CQ272" s="558"/>
      <c r="CR272" s="559">
        <f t="shared" si="72"/>
        <v>0</v>
      </c>
      <c r="CS272" s="558"/>
      <c r="CT272" s="558"/>
      <c r="CU272" s="558"/>
      <c r="CV272" s="558"/>
      <c r="CW272" s="558"/>
      <c r="CX272" s="560">
        <f t="shared" si="73"/>
        <v>0</v>
      </c>
      <c r="CY272" s="556"/>
      <c r="CZ272" s="556"/>
      <c r="DA272" s="556"/>
      <c r="DB272" s="556"/>
      <c r="DC272" s="556"/>
      <c r="DD272" s="560">
        <f t="shared" si="74"/>
        <v>0</v>
      </c>
      <c r="DE272" s="556"/>
      <c r="DF272" s="556"/>
      <c r="DG272" s="556"/>
      <c r="DH272" s="556"/>
      <c r="DI272" s="556"/>
      <c r="DJ272" s="555">
        <f t="shared" si="93"/>
        <v>0</v>
      </c>
      <c r="DK272" s="556"/>
      <c r="DL272" s="556"/>
      <c r="DM272" s="556"/>
      <c r="DN272" s="556"/>
      <c r="DO272" s="556"/>
      <c r="DP272" s="556"/>
      <c r="DT272" s="141" t="str">
        <f t="shared" si="75"/>
        <v>-</v>
      </c>
      <c r="DU272" s="558">
        <f>IF(ROWS($DU$25:DU272)&gt;$EH$9,0,ROWS($DU$25:DU272))</f>
        <v>0</v>
      </c>
      <c r="DV272" s="558"/>
      <c r="DW272" s="558"/>
      <c r="DX272" s="558"/>
      <c r="DY272" s="558"/>
      <c r="DZ272" s="557">
        <f t="shared" si="94"/>
        <v>0</v>
      </c>
      <c r="EA272" s="558"/>
      <c r="EB272" s="558"/>
      <c r="EC272" s="558"/>
      <c r="ED272" s="558"/>
      <c r="EE272" s="558"/>
      <c r="EF272" s="558"/>
      <c r="EG272" s="559">
        <f t="shared" si="76"/>
        <v>0</v>
      </c>
      <c r="EH272" s="558"/>
      <c r="EI272" s="558"/>
      <c r="EJ272" s="558"/>
      <c r="EK272" s="558"/>
      <c r="EL272" s="558"/>
      <c r="EM272" s="560">
        <f t="shared" si="77"/>
        <v>0</v>
      </c>
      <c r="EN272" s="556"/>
      <c r="EO272" s="556"/>
      <c r="EP272" s="556"/>
      <c r="EQ272" s="556"/>
      <c r="ER272" s="556"/>
      <c r="ES272" s="560">
        <f t="shared" si="78"/>
        <v>0</v>
      </c>
      <c r="ET272" s="556"/>
      <c r="EU272" s="556"/>
      <c r="EV272" s="556"/>
      <c r="EW272" s="556"/>
      <c r="EX272" s="556"/>
      <c r="EY272" s="555">
        <f t="shared" si="95"/>
        <v>0</v>
      </c>
      <c r="EZ272" s="556"/>
      <c r="FA272" s="556"/>
      <c r="FB272" s="556"/>
      <c r="FC272" s="556"/>
      <c r="FD272" s="556"/>
      <c r="FE272" s="556"/>
      <c r="FG272" s="557">
        <f t="shared" si="96"/>
        <v>0</v>
      </c>
      <c r="FH272" s="558"/>
      <c r="FI272" s="558"/>
      <c r="FJ272" s="558"/>
      <c r="FK272" s="558"/>
      <c r="FL272" s="558"/>
      <c r="FM272" s="558"/>
      <c r="FN272" s="559">
        <f t="shared" si="79"/>
        <v>0</v>
      </c>
      <c r="FO272" s="558"/>
      <c r="FP272" s="558"/>
      <c r="FQ272" s="558"/>
      <c r="FR272" s="558"/>
      <c r="FS272" s="558"/>
      <c r="FT272" s="560">
        <f t="shared" si="80"/>
        <v>0</v>
      </c>
      <c r="FU272" s="556"/>
      <c r="FV272" s="556"/>
      <c r="FW272" s="556"/>
      <c r="FX272" s="556"/>
      <c r="FY272" s="556"/>
      <c r="FZ272" s="560">
        <f t="shared" si="81"/>
        <v>0</v>
      </c>
      <c r="GA272" s="556"/>
      <c r="GB272" s="556"/>
      <c r="GC272" s="556"/>
      <c r="GD272" s="556"/>
      <c r="GE272" s="556"/>
      <c r="GF272" s="555">
        <f t="shared" si="97"/>
        <v>0</v>
      </c>
      <c r="GG272" s="556"/>
      <c r="GH272" s="556"/>
      <c r="GI272" s="556"/>
      <c r="GJ272" s="556"/>
      <c r="GK272" s="556"/>
      <c r="GL272" s="556"/>
      <c r="GV272" s="1"/>
      <c r="GW272" s="1"/>
      <c r="GX272" s="1"/>
      <c r="GY272" s="1"/>
      <c r="GZ272" s="1"/>
      <c r="HA272" s="1"/>
      <c r="HB272" s="1"/>
      <c r="HC272" s="1"/>
      <c r="HD272" s="1"/>
      <c r="HE272" s="1"/>
      <c r="HF272" s="1"/>
      <c r="HG272" s="1"/>
      <c r="HH272" s="1"/>
      <c r="HI272" s="1"/>
    </row>
    <row r="273" spans="50:217" ht="12.75">
      <c r="AX273" s="141" t="str">
        <f t="shared" si="68"/>
        <v>-</v>
      </c>
      <c r="AY273" s="558">
        <f>IF(ROWS($AY$25:AY273)&gt;$BL$9,0,ROWS($AY$25:AY273))</f>
        <v>0</v>
      </c>
      <c r="AZ273" s="558"/>
      <c r="BA273" s="558"/>
      <c r="BB273" s="558"/>
      <c r="BC273" s="558"/>
      <c r="BD273" s="557">
        <f t="shared" si="90"/>
        <v>0</v>
      </c>
      <c r="BE273" s="558"/>
      <c r="BF273" s="558"/>
      <c r="BG273" s="558"/>
      <c r="BH273" s="558"/>
      <c r="BI273" s="558"/>
      <c r="BJ273" s="558"/>
      <c r="BK273" s="559">
        <f t="shared" si="69"/>
        <v>0</v>
      </c>
      <c r="BL273" s="558"/>
      <c r="BM273" s="558"/>
      <c r="BN273" s="558"/>
      <c r="BO273" s="558"/>
      <c r="BP273" s="558"/>
      <c r="BQ273" s="560">
        <f t="shared" si="70"/>
        <v>0</v>
      </c>
      <c r="BR273" s="556"/>
      <c r="BS273" s="556"/>
      <c r="BT273" s="556"/>
      <c r="BU273" s="556"/>
      <c r="BV273" s="556"/>
      <c r="BW273" s="560">
        <f t="shared" si="71"/>
        <v>0</v>
      </c>
      <c r="BX273" s="556"/>
      <c r="BY273" s="556"/>
      <c r="BZ273" s="556"/>
      <c r="CA273" s="556"/>
      <c r="CB273" s="556"/>
      <c r="CC273" s="555">
        <f t="shared" si="91"/>
        <v>0</v>
      </c>
      <c r="CD273" s="556"/>
      <c r="CE273" s="556"/>
      <c r="CF273" s="556"/>
      <c r="CG273" s="556"/>
      <c r="CH273" s="556"/>
      <c r="CI273" s="556"/>
      <c r="CK273" s="557">
        <f t="shared" si="92"/>
        <v>0</v>
      </c>
      <c r="CL273" s="558"/>
      <c r="CM273" s="558"/>
      <c r="CN273" s="558"/>
      <c r="CO273" s="558"/>
      <c r="CP273" s="558"/>
      <c r="CQ273" s="558"/>
      <c r="CR273" s="559">
        <f t="shared" si="72"/>
        <v>0</v>
      </c>
      <c r="CS273" s="558"/>
      <c r="CT273" s="558"/>
      <c r="CU273" s="558"/>
      <c r="CV273" s="558"/>
      <c r="CW273" s="558"/>
      <c r="CX273" s="560">
        <f t="shared" si="73"/>
        <v>0</v>
      </c>
      <c r="CY273" s="556"/>
      <c r="CZ273" s="556"/>
      <c r="DA273" s="556"/>
      <c r="DB273" s="556"/>
      <c r="DC273" s="556"/>
      <c r="DD273" s="560">
        <f t="shared" si="74"/>
        <v>0</v>
      </c>
      <c r="DE273" s="556"/>
      <c r="DF273" s="556"/>
      <c r="DG273" s="556"/>
      <c r="DH273" s="556"/>
      <c r="DI273" s="556"/>
      <c r="DJ273" s="555">
        <f t="shared" si="93"/>
        <v>0</v>
      </c>
      <c r="DK273" s="556"/>
      <c r="DL273" s="556"/>
      <c r="DM273" s="556"/>
      <c r="DN273" s="556"/>
      <c r="DO273" s="556"/>
      <c r="DP273" s="556"/>
      <c r="DT273" s="141" t="str">
        <f t="shared" si="75"/>
        <v>-</v>
      </c>
      <c r="DU273" s="558">
        <f>IF(ROWS($DU$25:DU273)&gt;$EH$9,0,ROWS($DU$25:DU273))</f>
        <v>0</v>
      </c>
      <c r="DV273" s="558"/>
      <c r="DW273" s="558"/>
      <c r="DX273" s="558"/>
      <c r="DY273" s="558"/>
      <c r="DZ273" s="557">
        <f t="shared" si="94"/>
        <v>0</v>
      </c>
      <c r="EA273" s="558"/>
      <c r="EB273" s="558"/>
      <c r="EC273" s="558"/>
      <c r="ED273" s="558"/>
      <c r="EE273" s="558"/>
      <c r="EF273" s="558"/>
      <c r="EG273" s="559">
        <f t="shared" si="76"/>
        <v>0</v>
      </c>
      <c r="EH273" s="558"/>
      <c r="EI273" s="558"/>
      <c r="EJ273" s="558"/>
      <c r="EK273" s="558"/>
      <c r="EL273" s="558"/>
      <c r="EM273" s="560">
        <f t="shared" si="77"/>
        <v>0</v>
      </c>
      <c r="EN273" s="556"/>
      <c r="EO273" s="556"/>
      <c r="EP273" s="556"/>
      <c r="EQ273" s="556"/>
      <c r="ER273" s="556"/>
      <c r="ES273" s="560">
        <f t="shared" si="78"/>
        <v>0</v>
      </c>
      <c r="ET273" s="556"/>
      <c r="EU273" s="556"/>
      <c r="EV273" s="556"/>
      <c r="EW273" s="556"/>
      <c r="EX273" s="556"/>
      <c r="EY273" s="555">
        <f t="shared" si="95"/>
        <v>0</v>
      </c>
      <c r="EZ273" s="556"/>
      <c r="FA273" s="556"/>
      <c r="FB273" s="556"/>
      <c r="FC273" s="556"/>
      <c r="FD273" s="556"/>
      <c r="FE273" s="556"/>
      <c r="FG273" s="557">
        <f t="shared" si="96"/>
        <v>0</v>
      </c>
      <c r="FH273" s="558"/>
      <c r="FI273" s="558"/>
      <c r="FJ273" s="558"/>
      <c r="FK273" s="558"/>
      <c r="FL273" s="558"/>
      <c r="FM273" s="558"/>
      <c r="FN273" s="559">
        <f t="shared" si="79"/>
        <v>0</v>
      </c>
      <c r="FO273" s="558"/>
      <c r="FP273" s="558"/>
      <c r="FQ273" s="558"/>
      <c r="FR273" s="558"/>
      <c r="FS273" s="558"/>
      <c r="FT273" s="560">
        <f t="shared" si="80"/>
        <v>0</v>
      </c>
      <c r="FU273" s="556"/>
      <c r="FV273" s="556"/>
      <c r="FW273" s="556"/>
      <c r="FX273" s="556"/>
      <c r="FY273" s="556"/>
      <c r="FZ273" s="560">
        <f t="shared" si="81"/>
        <v>0</v>
      </c>
      <c r="GA273" s="556"/>
      <c r="GB273" s="556"/>
      <c r="GC273" s="556"/>
      <c r="GD273" s="556"/>
      <c r="GE273" s="556"/>
      <c r="GF273" s="555">
        <f t="shared" si="97"/>
        <v>0</v>
      </c>
      <c r="GG273" s="556"/>
      <c r="GH273" s="556"/>
      <c r="GI273" s="556"/>
      <c r="GJ273" s="556"/>
      <c r="GK273" s="556"/>
      <c r="GL273" s="556"/>
      <c r="GV273" s="1"/>
      <c r="GW273" s="1"/>
      <c r="GX273" s="1"/>
      <c r="GY273" s="1"/>
      <c r="GZ273" s="1"/>
      <c r="HA273" s="1"/>
      <c r="HB273" s="1"/>
      <c r="HC273" s="1"/>
      <c r="HD273" s="1"/>
      <c r="HE273" s="1"/>
      <c r="HF273" s="1"/>
      <c r="HG273" s="1"/>
      <c r="HH273" s="1"/>
      <c r="HI273" s="1"/>
    </row>
    <row r="274" spans="50:217" ht="12.75">
      <c r="AX274" s="141" t="str">
        <f t="shared" si="68"/>
        <v>-</v>
      </c>
      <c r="AY274" s="558">
        <f>IF(ROWS($AY$25:AY274)&gt;$BL$9,0,ROWS($AY$25:AY274))</f>
        <v>0</v>
      </c>
      <c r="AZ274" s="558"/>
      <c r="BA274" s="558"/>
      <c r="BB274" s="558"/>
      <c r="BC274" s="558"/>
      <c r="BD274" s="557">
        <f t="shared" si="90"/>
        <v>0</v>
      </c>
      <c r="BE274" s="558"/>
      <c r="BF274" s="558"/>
      <c r="BG274" s="558"/>
      <c r="BH274" s="558"/>
      <c r="BI274" s="558"/>
      <c r="BJ274" s="558"/>
      <c r="BK274" s="559">
        <f t="shared" si="69"/>
        <v>0</v>
      </c>
      <c r="BL274" s="558"/>
      <c r="BM274" s="558"/>
      <c r="BN274" s="558"/>
      <c r="BO274" s="558"/>
      <c r="BP274" s="558"/>
      <c r="BQ274" s="560">
        <f t="shared" si="70"/>
        <v>0</v>
      </c>
      <c r="BR274" s="556"/>
      <c r="BS274" s="556"/>
      <c r="BT274" s="556"/>
      <c r="BU274" s="556"/>
      <c r="BV274" s="556"/>
      <c r="BW274" s="560">
        <f t="shared" si="71"/>
        <v>0</v>
      </c>
      <c r="BX274" s="556"/>
      <c r="BY274" s="556"/>
      <c r="BZ274" s="556"/>
      <c r="CA274" s="556"/>
      <c r="CB274" s="556"/>
      <c r="CC274" s="555">
        <f t="shared" si="91"/>
        <v>0</v>
      </c>
      <c r="CD274" s="556"/>
      <c r="CE274" s="556"/>
      <c r="CF274" s="556"/>
      <c r="CG274" s="556"/>
      <c r="CH274" s="556"/>
      <c r="CI274" s="556"/>
      <c r="CK274" s="557">
        <f t="shared" si="92"/>
        <v>0</v>
      </c>
      <c r="CL274" s="558"/>
      <c r="CM274" s="558"/>
      <c r="CN274" s="558"/>
      <c r="CO274" s="558"/>
      <c r="CP274" s="558"/>
      <c r="CQ274" s="558"/>
      <c r="CR274" s="559">
        <f t="shared" si="72"/>
        <v>0</v>
      </c>
      <c r="CS274" s="558"/>
      <c r="CT274" s="558"/>
      <c r="CU274" s="558"/>
      <c r="CV274" s="558"/>
      <c r="CW274" s="558"/>
      <c r="CX274" s="560">
        <f t="shared" si="73"/>
        <v>0</v>
      </c>
      <c r="CY274" s="556"/>
      <c r="CZ274" s="556"/>
      <c r="DA274" s="556"/>
      <c r="DB274" s="556"/>
      <c r="DC274" s="556"/>
      <c r="DD274" s="560">
        <f t="shared" si="74"/>
        <v>0</v>
      </c>
      <c r="DE274" s="556"/>
      <c r="DF274" s="556"/>
      <c r="DG274" s="556"/>
      <c r="DH274" s="556"/>
      <c r="DI274" s="556"/>
      <c r="DJ274" s="555">
        <f t="shared" si="93"/>
        <v>0</v>
      </c>
      <c r="DK274" s="556"/>
      <c r="DL274" s="556"/>
      <c r="DM274" s="556"/>
      <c r="DN274" s="556"/>
      <c r="DO274" s="556"/>
      <c r="DP274" s="556"/>
      <c r="DT274" s="141" t="str">
        <f t="shared" si="75"/>
        <v>-</v>
      </c>
      <c r="DU274" s="558">
        <f>IF(ROWS($DU$25:DU274)&gt;$EH$9,0,ROWS($DU$25:DU274))</f>
        <v>0</v>
      </c>
      <c r="DV274" s="558"/>
      <c r="DW274" s="558"/>
      <c r="DX274" s="558"/>
      <c r="DY274" s="558"/>
      <c r="DZ274" s="557">
        <f t="shared" si="94"/>
        <v>0</v>
      </c>
      <c r="EA274" s="558"/>
      <c r="EB274" s="558"/>
      <c r="EC274" s="558"/>
      <c r="ED274" s="558"/>
      <c r="EE274" s="558"/>
      <c r="EF274" s="558"/>
      <c r="EG274" s="559">
        <f t="shared" si="76"/>
        <v>0</v>
      </c>
      <c r="EH274" s="558"/>
      <c r="EI274" s="558"/>
      <c r="EJ274" s="558"/>
      <c r="EK274" s="558"/>
      <c r="EL274" s="558"/>
      <c r="EM274" s="560">
        <f t="shared" si="77"/>
        <v>0</v>
      </c>
      <c r="EN274" s="556"/>
      <c r="EO274" s="556"/>
      <c r="EP274" s="556"/>
      <c r="EQ274" s="556"/>
      <c r="ER274" s="556"/>
      <c r="ES274" s="560">
        <f t="shared" si="78"/>
        <v>0</v>
      </c>
      <c r="ET274" s="556"/>
      <c r="EU274" s="556"/>
      <c r="EV274" s="556"/>
      <c r="EW274" s="556"/>
      <c r="EX274" s="556"/>
      <c r="EY274" s="555">
        <f t="shared" si="95"/>
        <v>0</v>
      </c>
      <c r="EZ274" s="556"/>
      <c r="FA274" s="556"/>
      <c r="FB274" s="556"/>
      <c r="FC274" s="556"/>
      <c r="FD274" s="556"/>
      <c r="FE274" s="556"/>
      <c r="FG274" s="557">
        <f t="shared" si="96"/>
        <v>0</v>
      </c>
      <c r="FH274" s="558"/>
      <c r="FI274" s="558"/>
      <c r="FJ274" s="558"/>
      <c r="FK274" s="558"/>
      <c r="FL274" s="558"/>
      <c r="FM274" s="558"/>
      <c r="FN274" s="559">
        <f t="shared" si="79"/>
        <v>0</v>
      </c>
      <c r="FO274" s="558"/>
      <c r="FP274" s="558"/>
      <c r="FQ274" s="558"/>
      <c r="FR274" s="558"/>
      <c r="FS274" s="558"/>
      <c r="FT274" s="560">
        <f t="shared" si="80"/>
        <v>0</v>
      </c>
      <c r="FU274" s="556"/>
      <c r="FV274" s="556"/>
      <c r="FW274" s="556"/>
      <c r="FX274" s="556"/>
      <c r="FY274" s="556"/>
      <c r="FZ274" s="560">
        <f t="shared" si="81"/>
        <v>0</v>
      </c>
      <c r="GA274" s="556"/>
      <c r="GB274" s="556"/>
      <c r="GC274" s="556"/>
      <c r="GD274" s="556"/>
      <c r="GE274" s="556"/>
      <c r="GF274" s="555">
        <f t="shared" si="97"/>
        <v>0</v>
      </c>
      <c r="GG274" s="556"/>
      <c r="GH274" s="556"/>
      <c r="GI274" s="556"/>
      <c r="GJ274" s="556"/>
      <c r="GK274" s="556"/>
      <c r="GL274" s="556"/>
      <c r="GV274" s="1"/>
      <c r="GW274" s="1"/>
      <c r="GX274" s="1"/>
      <c r="GY274" s="1"/>
      <c r="GZ274" s="1"/>
      <c r="HA274" s="1"/>
      <c r="HB274" s="1"/>
      <c r="HC274" s="1"/>
      <c r="HD274" s="1"/>
      <c r="HE274" s="1"/>
      <c r="HF274" s="1"/>
      <c r="HG274" s="1"/>
      <c r="HH274" s="1"/>
      <c r="HI274" s="1"/>
    </row>
    <row r="275" spans="50:217" ht="12.75">
      <c r="AX275" s="141" t="str">
        <f t="shared" si="68"/>
        <v>-</v>
      </c>
      <c r="AY275" s="558">
        <f>IF(ROWS($AY$25:AY275)&gt;$BL$9,0,ROWS($AY$25:AY275))</f>
        <v>0</v>
      </c>
      <c r="AZ275" s="558"/>
      <c r="BA275" s="558"/>
      <c r="BB275" s="558"/>
      <c r="BC275" s="558"/>
      <c r="BD275" s="557">
        <f t="shared" si="90"/>
        <v>0</v>
      </c>
      <c r="BE275" s="558"/>
      <c r="BF275" s="558"/>
      <c r="BG275" s="558"/>
      <c r="BH275" s="558"/>
      <c r="BI275" s="558"/>
      <c r="BJ275" s="558"/>
      <c r="BK275" s="559">
        <f t="shared" si="69"/>
        <v>0</v>
      </c>
      <c r="BL275" s="558"/>
      <c r="BM275" s="558"/>
      <c r="BN275" s="558"/>
      <c r="BO275" s="558"/>
      <c r="BP275" s="558"/>
      <c r="BQ275" s="560">
        <f t="shared" si="70"/>
        <v>0</v>
      </c>
      <c r="BR275" s="556"/>
      <c r="BS275" s="556"/>
      <c r="BT275" s="556"/>
      <c r="BU275" s="556"/>
      <c r="BV275" s="556"/>
      <c r="BW275" s="560">
        <f t="shared" si="71"/>
        <v>0</v>
      </c>
      <c r="BX275" s="556"/>
      <c r="BY275" s="556"/>
      <c r="BZ275" s="556"/>
      <c r="CA275" s="556"/>
      <c r="CB275" s="556"/>
      <c r="CC275" s="555">
        <f t="shared" si="91"/>
        <v>0</v>
      </c>
      <c r="CD275" s="556"/>
      <c r="CE275" s="556"/>
      <c r="CF275" s="556"/>
      <c r="CG275" s="556"/>
      <c r="CH275" s="556"/>
      <c r="CI275" s="556"/>
      <c r="CK275" s="557">
        <f t="shared" si="92"/>
        <v>0</v>
      </c>
      <c r="CL275" s="558"/>
      <c r="CM275" s="558"/>
      <c r="CN275" s="558"/>
      <c r="CO275" s="558"/>
      <c r="CP275" s="558"/>
      <c r="CQ275" s="558"/>
      <c r="CR275" s="559">
        <f t="shared" si="72"/>
        <v>0</v>
      </c>
      <c r="CS275" s="558"/>
      <c r="CT275" s="558"/>
      <c r="CU275" s="558"/>
      <c r="CV275" s="558"/>
      <c r="CW275" s="558"/>
      <c r="CX275" s="560">
        <f t="shared" si="73"/>
        <v>0</v>
      </c>
      <c r="CY275" s="556"/>
      <c r="CZ275" s="556"/>
      <c r="DA275" s="556"/>
      <c r="DB275" s="556"/>
      <c r="DC275" s="556"/>
      <c r="DD275" s="560">
        <f t="shared" si="74"/>
        <v>0</v>
      </c>
      <c r="DE275" s="556"/>
      <c r="DF275" s="556"/>
      <c r="DG275" s="556"/>
      <c r="DH275" s="556"/>
      <c r="DI275" s="556"/>
      <c r="DJ275" s="555">
        <f t="shared" si="93"/>
        <v>0</v>
      </c>
      <c r="DK275" s="556"/>
      <c r="DL275" s="556"/>
      <c r="DM275" s="556"/>
      <c r="DN275" s="556"/>
      <c r="DO275" s="556"/>
      <c r="DP275" s="556"/>
      <c r="DT275" s="141" t="str">
        <f t="shared" si="75"/>
        <v>-</v>
      </c>
      <c r="DU275" s="558">
        <f>IF(ROWS($DU$25:DU275)&gt;$EH$9,0,ROWS($DU$25:DU275))</f>
        <v>0</v>
      </c>
      <c r="DV275" s="558"/>
      <c r="DW275" s="558"/>
      <c r="DX275" s="558"/>
      <c r="DY275" s="558"/>
      <c r="DZ275" s="557">
        <f t="shared" si="94"/>
        <v>0</v>
      </c>
      <c r="EA275" s="558"/>
      <c r="EB275" s="558"/>
      <c r="EC275" s="558"/>
      <c r="ED275" s="558"/>
      <c r="EE275" s="558"/>
      <c r="EF275" s="558"/>
      <c r="EG275" s="559">
        <f t="shared" si="76"/>
        <v>0</v>
      </c>
      <c r="EH275" s="558"/>
      <c r="EI275" s="558"/>
      <c r="EJ275" s="558"/>
      <c r="EK275" s="558"/>
      <c r="EL275" s="558"/>
      <c r="EM275" s="560">
        <f t="shared" si="77"/>
        <v>0</v>
      </c>
      <c r="EN275" s="556"/>
      <c r="EO275" s="556"/>
      <c r="EP275" s="556"/>
      <c r="EQ275" s="556"/>
      <c r="ER275" s="556"/>
      <c r="ES275" s="560">
        <f t="shared" si="78"/>
        <v>0</v>
      </c>
      <c r="ET275" s="556"/>
      <c r="EU275" s="556"/>
      <c r="EV275" s="556"/>
      <c r="EW275" s="556"/>
      <c r="EX275" s="556"/>
      <c r="EY275" s="555">
        <f t="shared" si="95"/>
        <v>0</v>
      </c>
      <c r="EZ275" s="556"/>
      <c r="FA275" s="556"/>
      <c r="FB275" s="556"/>
      <c r="FC275" s="556"/>
      <c r="FD275" s="556"/>
      <c r="FE275" s="556"/>
      <c r="FG275" s="557">
        <f t="shared" si="96"/>
        <v>0</v>
      </c>
      <c r="FH275" s="558"/>
      <c r="FI275" s="558"/>
      <c r="FJ275" s="558"/>
      <c r="FK275" s="558"/>
      <c r="FL275" s="558"/>
      <c r="FM275" s="558"/>
      <c r="FN275" s="559">
        <f t="shared" si="79"/>
        <v>0</v>
      </c>
      <c r="FO275" s="558"/>
      <c r="FP275" s="558"/>
      <c r="FQ275" s="558"/>
      <c r="FR275" s="558"/>
      <c r="FS275" s="558"/>
      <c r="FT275" s="560">
        <f t="shared" si="80"/>
        <v>0</v>
      </c>
      <c r="FU275" s="556"/>
      <c r="FV275" s="556"/>
      <c r="FW275" s="556"/>
      <c r="FX275" s="556"/>
      <c r="FY275" s="556"/>
      <c r="FZ275" s="560">
        <f t="shared" si="81"/>
        <v>0</v>
      </c>
      <c r="GA275" s="556"/>
      <c r="GB275" s="556"/>
      <c r="GC275" s="556"/>
      <c r="GD275" s="556"/>
      <c r="GE275" s="556"/>
      <c r="GF275" s="555">
        <f t="shared" si="97"/>
        <v>0</v>
      </c>
      <c r="GG275" s="556"/>
      <c r="GH275" s="556"/>
      <c r="GI275" s="556"/>
      <c r="GJ275" s="556"/>
      <c r="GK275" s="556"/>
      <c r="GL275" s="556"/>
      <c r="GV275" s="1"/>
      <c r="GW275" s="1"/>
      <c r="GX275" s="1"/>
      <c r="GY275" s="1"/>
      <c r="GZ275" s="1"/>
      <c r="HA275" s="1"/>
      <c r="HB275" s="1"/>
      <c r="HC275" s="1"/>
      <c r="HD275" s="1"/>
      <c r="HE275" s="1"/>
      <c r="HF275" s="1"/>
      <c r="HG275" s="1"/>
      <c r="HH275" s="1"/>
      <c r="HI275" s="1"/>
    </row>
    <row r="276" spans="50:217" ht="12.75">
      <c r="AX276" s="141" t="str">
        <f t="shared" si="68"/>
        <v>-</v>
      </c>
      <c r="AY276" s="558">
        <f>IF(ROWS($AY$25:AY276)&gt;$BL$9,0,ROWS($AY$25:AY276))</f>
        <v>0</v>
      </c>
      <c r="AZ276" s="558"/>
      <c r="BA276" s="558"/>
      <c r="BB276" s="558"/>
      <c r="BC276" s="558"/>
      <c r="BD276" s="557">
        <f t="shared" si="90"/>
        <v>0</v>
      </c>
      <c r="BE276" s="558"/>
      <c r="BF276" s="558"/>
      <c r="BG276" s="558"/>
      <c r="BH276" s="558"/>
      <c r="BI276" s="558"/>
      <c r="BJ276" s="558"/>
      <c r="BK276" s="559">
        <f t="shared" si="69"/>
        <v>0</v>
      </c>
      <c r="BL276" s="558"/>
      <c r="BM276" s="558"/>
      <c r="BN276" s="558"/>
      <c r="BO276" s="558"/>
      <c r="BP276" s="558"/>
      <c r="BQ276" s="560">
        <f t="shared" si="70"/>
        <v>0</v>
      </c>
      <c r="BR276" s="556"/>
      <c r="BS276" s="556"/>
      <c r="BT276" s="556"/>
      <c r="BU276" s="556"/>
      <c r="BV276" s="556"/>
      <c r="BW276" s="560">
        <f t="shared" si="71"/>
        <v>0</v>
      </c>
      <c r="BX276" s="556"/>
      <c r="BY276" s="556"/>
      <c r="BZ276" s="556"/>
      <c r="CA276" s="556"/>
      <c r="CB276" s="556"/>
      <c r="CC276" s="555">
        <f t="shared" si="91"/>
        <v>0</v>
      </c>
      <c r="CD276" s="556"/>
      <c r="CE276" s="556"/>
      <c r="CF276" s="556"/>
      <c r="CG276" s="556"/>
      <c r="CH276" s="556"/>
      <c r="CI276" s="556"/>
      <c r="CK276" s="557">
        <f t="shared" si="92"/>
        <v>0</v>
      </c>
      <c r="CL276" s="558"/>
      <c r="CM276" s="558"/>
      <c r="CN276" s="558"/>
      <c r="CO276" s="558"/>
      <c r="CP276" s="558"/>
      <c r="CQ276" s="558"/>
      <c r="CR276" s="559">
        <f t="shared" si="72"/>
        <v>0</v>
      </c>
      <c r="CS276" s="558"/>
      <c r="CT276" s="558"/>
      <c r="CU276" s="558"/>
      <c r="CV276" s="558"/>
      <c r="CW276" s="558"/>
      <c r="CX276" s="560">
        <f t="shared" si="73"/>
        <v>0</v>
      </c>
      <c r="CY276" s="556"/>
      <c r="CZ276" s="556"/>
      <c r="DA276" s="556"/>
      <c r="DB276" s="556"/>
      <c r="DC276" s="556"/>
      <c r="DD276" s="560">
        <f t="shared" si="74"/>
        <v>0</v>
      </c>
      <c r="DE276" s="556"/>
      <c r="DF276" s="556"/>
      <c r="DG276" s="556"/>
      <c r="DH276" s="556"/>
      <c r="DI276" s="556"/>
      <c r="DJ276" s="555">
        <f t="shared" si="93"/>
        <v>0</v>
      </c>
      <c r="DK276" s="556"/>
      <c r="DL276" s="556"/>
      <c r="DM276" s="556"/>
      <c r="DN276" s="556"/>
      <c r="DO276" s="556"/>
      <c r="DP276" s="556"/>
      <c r="DT276" s="141" t="str">
        <f t="shared" si="75"/>
        <v>-</v>
      </c>
      <c r="DU276" s="558">
        <f>IF(ROWS($DU$25:DU276)&gt;$EH$9,0,ROWS($DU$25:DU276))</f>
        <v>0</v>
      </c>
      <c r="DV276" s="558"/>
      <c r="DW276" s="558"/>
      <c r="DX276" s="558"/>
      <c r="DY276" s="558"/>
      <c r="DZ276" s="557">
        <f t="shared" si="94"/>
        <v>0</v>
      </c>
      <c r="EA276" s="558"/>
      <c r="EB276" s="558"/>
      <c r="EC276" s="558"/>
      <c r="ED276" s="558"/>
      <c r="EE276" s="558"/>
      <c r="EF276" s="558"/>
      <c r="EG276" s="559">
        <f t="shared" si="76"/>
        <v>0</v>
      </c>
      <c r="EH276" s="558"/>
      <c r="EI276" s="558"/>
      <c r="EJ276" s="558"/>
      <c r="EK276" s="558"/>
      <c r="EL276" s="558"/>
      <c r="EM276" s="560">
        <f t="shared" si="77"/>
        <v>0</v>
      </c>
      <c r="EN276" s="556"/>
      <c r="EO276" s="556"/>
      <c r="EP276" s="556"/>
      <c r="EQ276" s="556"/>
      <c r="ER276" s="556"/>
      <c r="ES276" s="560">
        <f t="shared" si="78"/>
        <v>0</v>
      </c>
      <c r="ET276" s="556"/>
      <c r="EU276" s="556"/>
      <c r="EV276" s="556"/>
      <c r="EW276" s="556"/>
      <c r="EX276" s="556"/>
      <c r="EY276" s="555">
        <f t="shared" si="95"/>
        <v>0</v>
      </c>
      <c r="EZ276" s="556"/>
      <c r="FA276" s="556"/>
      <c r="FB276" s="556"/>
      <c r="FC276" s="556"/>
      <c r="FD276" s="556"/>
      <c r="FE276" s="556"/>
      <c r="FG276" s="557">
        <f t="shared" si="96"/>
        <v>0</v>
      </c>
      <c r="FH276" s="558"/>
      <c r="FI276" s="558"/>
      <c r="FJ276" s="558"/>
      <c r="FK276" s="558"/>
      <c r="FL276" s="558"/>
      <c r="FM276" s="558"/>
      <c r="FN276" s="559">
        <f t="shared" si="79"/>
        <v>0</v>
      </c>
      <c r="FO276" s="558"/>
      <c r="FP276" s="558"/>
      <c r="FQ276" s="558"/>
      <c r="FR276" s="558"/>
      <c r="FS276" s="558"/>
      <c r="FT276" s="560">
        <f t="shared" si="80"/>
        <v>0</v>
      </c>
      <c r="FU276" s="556"/>
      <c r="FV276" s="556"/>
      <c r="FW276" s="556"/>
      <c r="FX276" s="556"/>
      <c r="FY276" s="556"/>
      <c r="FZ276" s="560">
        <f t="shared" si="81"/>
        <v>0</v>
      </c>
      <c r="GA276" s="556"/>
      <c r="GB276" s="556"/>
      <c r="GC276" s="556"/>
      <c r="GD276" s="556"/>
      <c r="GE276" s="556"/>
      <c r="GF276" s="555">
        <f t="shared" si="97"/>
        <v>0</v>
      </c>
      <c r="GG276" s="556"/>
      <c r="GH276" s="556"/>
      <c r="GI276" s="556"/>
      <c r="GJ276" s="556"/>
      <c r="GK276" s="556"/>
      <c r="GL276" s="556"/>
      <c r="GV276" s="1"/>
      <c r="GW276" s="1"/>
      <c r="GX276" s="1"/>
      <c r="GY276" s="1"/>
      <c r="GZ276" s="1"/>
      <c r="HA276" s="1"/>
      <c r="HB276" s="1"/>
      <c r="HC276" s="1"/>
      <c r="HD276" s="1"/>
      <c r="HE276" s="1"/>
      <c r="HF276" s="1"/>
      <c r="HG276" s="1"/>
      <c r="HH276" s="1"/>
      <c r="HI276" s="1"/>
    </row>
    <row r="277" spans="50:217" ht="12.75">
      <c r="AX277" s="141" t="str">
        <f t="shared" si="68"/>
        <v>-</v>
      </c>
      <c r="AY277" s="558">
        <f>IF(ROWS($AY$25:AY277)&gt;$BL$9,0,ROWS($AY$25:AY277))</f>
        <v>0</v>
      </c>
      <c r="AZ277" s="558"/>
      <c r="BA277" s="558"/>
      <c r="BB277" s="558"/>
      <c r="BC277" s="558"/>
      <c r="BD277" s="557">
        <f t="shared" si="90"/>
        <v>0</v>
      </c>
      <c r="BE277" s="558"/>
      <c r="BF277" s="558"/>
      <c r="BG277" s="558"/>
      <c r="BH277" s="558"/>
      <c r="BI277" s="558"/>
      <c r="BJ277" s="558"/>
      <c r="BK277" s="559">
        <f t="shared" si="69"/>
        <v>0</v>
      </c>
      <c r="BL277" s="558"/>
      <c r="BM277" s="558"/>
      <c r="BN277" s="558"/>
      <c r="BO277" s="558"/>
      <c r="BP277" s="558"/>
      <c r="BQ277" s="560">
        <f t="shared" si="70"/>
        <v>0</v>
      </c>
      <c r="BR277" s="556"/>
      <c r="BS277" s="556"/>
      <c r="BT277" s="556"/>
      <c r="BU277" s="556"/>
      <c r="BV277" s="556"/>
      <c r="BW277" s="560">
        <f t="shared" si="71"/>
        <v>0</v>
      </c>
      <c r="BX277" s="556"/>
      <c r="BY277" s="556"/>
      <c r="BZ277" s="556"/>
      <c r="CA277" s="556"/>
      <c r="CB277" s="556"/>
      <c r="CC277" s="555">
        <f t="shared" si="91"/>
        <v>0</v>
      </c>
      <c r="CD277" s="556"/>
      <c r="CE277" s="556"/>
      <c r="CF277" s="556"/>
      <c r="CG277" s="556"/>
      <c r="CH277" s="556"/>
      <c r="CI277" s="556"/>
      <c r="CK277" s="557">
        <f t="shared" si="92"/>
        <v>0</v>
      </c>
      <c r="CL277" s="558"/>
      <c r="CM277" s="558"/>
      <c r="CN277" s="558"/>
      <c r="CO277" s="558"/>
      <c r="CP277" s="558"/>
      <c r="CQ277" s="558"/>
      <c r="CR277" s="559">
        <f t="shared" si="72"/>
        <v>0</v>
      </c>
      <c r="CS277" s="558"/>
      <c r="CT277" s="558"/>
      <c r="CU277" s="558"/>
      <c r="CV277" s="558"/>
      <c r="CW277" s="558"/>
      <c r="CX277" s="560">
        <f t="shared" si="73"/>
        <v>0</v>
      </c>
      <c r="CY277" s="556"/>
      <c r="CZ277" s="556"/>
      <c r="DA277" s="556"/>
      <c r="DB277" s="556"/>
      <c r="DC277" s="556"/>
      <c r="DD277" s="560">
        <f t="shared" si="74"/>
        <v>0</v>
      </c>
      <c r="DE277" s="556"/>
      <c r="DF277" s="556"/>
      <c r="DG277" s="556"/>
      <c r="DH277" s="556"/>
      <c r="DI277" s="556"/>
      <c r="DJ277" s="555">
        <f t="shared" si="93"/>
        <v>0</v>
      </c>
      <c r="DK277" s="556"/>
      <c r="DL277" s="556"/>
      <c r="DM277" s="556"/>
      <c r="DN277" s="556"/>
      <c r="DO277" s="556"/>
      <c r="DP277" s="556"/>
      <c r="DT277" s="141" t="str">
        <f t="shared" si="75"/>
        <v>-</v>
      </c>
      <c r="DU277" s="558">
        <f>IF(ROWS($DU$25:DU277)&gt;$EH$9,0,ROWS($DU$25:DU277))</f>
        <v>0</v>
      </c>
      <c r="DV277" s="558"/>
      <c r="DW277" s="558"/>
      <c r="DX277" s="558"/>
      <c r="DY277" s="558"/>
      <c r="DZ277" s="557">
        <f t="shared" si="94"/>
        <v>0</v>
      </c>
      <c r="EA277" s="558"/>
      <c r="EB277" s="558"/>
      <c r="EC277" s="558"/>
      <c r="ED277" s="558"/>
      <c r="EE277" s="558"/>
      <c r="EF277" s="558"/>
      <c r="EG277" s="559">
        <f t="shared" si="76"/>
        <v>0</v>
      </c>
      <c r="EH277" s="558"/>
      <c r="EI277" s="558"/>
      <c r="EJ277" s="558"/>
      <c r="EK277" s="558"/>
      <c r="EL277" s="558"/>
      <c r="EM277" s="560">
        <f t="shared" si="77"/>
        <v>0</v>
      </c>
      <c r="EN277" s="556"/>
      <c r="EO277" s="556"/>
      <c r="EP277" s="556"/>
      <c r="EQ277" s="556"/>
      <c r="ER277" s="556"/>
      <c r="ES277" s="560">
        <f t="shared" si="78"/>
        <v>0</v>
      </c>
      <c r="ET277" s="556"/>
      <c r="EU277" s="556"/>
      <c r="EV277" s="556"/>
      <c r="EW277" s="556"/>
      <c r="EX277" s="556"/>
      <c r="EY277" s="555">
        <f t="shared" si="95"/>
        <v>0</v>
      </c>
      <c r="EZ277" s="556"/>
      <c r="FA277" s="556"/>
      <c r="FB277" s="556"/>
      <c r="FC277" s="556"/>
      <c r="FD277" s="556"/>
      <c r="FE277" s="556"/>
      <c r="FG277" s="557">
        <f t="shared" si="96"/>
        <v>0</v>
      </c>
      <c r="FH277" s="558"/>
      <c r="FI277" s="558"/>
      <c r="FJ277" s="558"/>
      <c r="FK277" s="558"/>
      <c r="FL277" s="558"/>
      <c r="FM277" s="558"/>
      <c r="FN277" s="559">
        <f t="shared" si="79"/>
        <v>0</v>
      </c>
      <c r="FO277" s="558"/>
      <c r="FP277" s="558"/>
      <c r="FQ277" s="558"/>
      <c r="FR277" s="558"/>
      <c r="FS277" s="558"/>
      <c r="FT277" s="560">
        <f t="shared" si="80"/>
        <v>0</v>
      </c>
      <c r="FU277" s="556"/>
      <c r="FV277" s="556"/>
      <c r="FW277" s="556"/>
      <c r="FX277" s="556"/>
      <c r="FY277" s="556"/>
      <c r="FZ277" s="560">
        <f t="shared" si="81"/>
        <v>0</v>
      </c>
      <c r="GA277" s="556"/>
      <c r="GB277" s="556"/>
      <c r="GC277" s="556"/>
      <c r="GD277" s="556"/>
      <c r="GE277" s="556"/>
      <c r="GF277" s="555">
        <f t="shared" si="97"/>
        <v>0</v>
      </c>
      <c r="GG277" s="556"/>
      <c r="GH277" s="556"/>
      <c r="GI277" s="556"/>
      <c r="GJ277" s="556"/>
      <c r="GK277" s="556"/>
      <c r="GL277" s="556"/>
      <c r="GV277" s="1"/>
      <c r="GW277" s="1"/>
      <c r="GX277" s="1"/>
      <c r="GY277" s="1"/>
      <c r="GZ277" s="1"/>
      <c r="HA277" s="1"/>
      <c r="HB277" s="1"/>
      <c r="HC277" s="1"/>
      <c r="HD277" s="1"/>
      <c r="HE277" s="1"/>
      <c r="HF277" s="1"/>
      <c r="HG277" s="1"/>
      <c r="HH277" s="1"/>
      <c r="HI277" s="1"/>
    </row>
    <row r="278" spans="50:217" ht="12.75">
      <c r="AX278" s="141" t="str">
        <f t="shared" si="68"/>
        <v>-</v>
      </c>
      <c r="AY278" s="558">
        <f>IF(ROWS($AY$25:AY278)&gt;$BL$9,0,ROWS($AY$25:AY278))</f>
        <v>0</v>
      </c>
      <c r="AZ278" s="558"/>
      <c r="BA278" s="558"/>
      <c r="BB278" s="558"/>
      <c r="BC278" s="558"/>
      <c r="BD278" s="557">
        <f t="shared" si="90"/>
        <v>0</v>
      </c>
      <c r="BE278" s="558"/>
      <c r="BF278" s="558"/>
      <c r="BG278" s="558"/>
      <c r="BH278" s="558"/>
      <c r="BI278" s="558"/>
      <c r="BJ278" s="558"/>
      <c r="BK278" s="559">
        <f t="shared" si="69"/>
        <v>0</v>
      </c>
      <c r="BL278" s="558"/>
      <c r="BM278" s="558"/>
      <c r="BN278" s="558"/>
      <c r="BO278" s="558"/>
      <c r="BP278" s="558"/>
      <c r="BQ278" s="560">
        <f t="shared" si="70"/>
        <v>0</v>
      </c>
      <c r="BR278" s="556"/>
      <c r="BS278" s="556"/>
      <c r="BT278" s="556"/>
      <c r="BU278" s="556"/>
      <c r="BV278" s="556"/>
      <c r="BW278" s="560">
        <f t="shared" si="71"/>
        <v>0</v>
      </c>
      <c r="BX278" s="556"/>
      <c r="BY278" s="556"/>
      <c r="BZ278" s="556"/>
      <c r="CA278" s="556"/>
      <c r="CB278" s="556"/>
      <c r="CC278" s="555">
        <f t="shared" si="91"/>
        <v>0</v>
      </c>
      <c r="CD278" s="556"/>
      <c r="CE278" s="556"/>
      <c r="CF278" s="556"/>
      <c r="CG278" s="556"/>
      <c r="CH278" s="556"/>
      <c r="CI278" s="556"/>
      <c r="CK278" s="557">
        <f t="shared" si="92"/>
        <v>0</v>
      </c>
      <c r="CL278" s="558"/>
      <c r="CM278" s="558"/>
      <c r="CN278" s="558"/>
      <c r="CO278" s="558"/>
      <c r="CP278" s="558"/>
      <c r="CQ278" s="558"/>
      <c r="CR278" s="559">
        <f t="shared" si="72"/>
        <v>0</v>
      </c>
      <c r="CS278" s="558"/>
      <c r="CT278" s="558"/>
      <c r="CU278" s="558"/>
      <c r="CV278" s="558"/>
      <c r="CW278" s="558"/>
      <c r="CX278" s="560">
        <f t="shared" si="73"/>
        <v>0</v>
      </c>
      <c r="CY278" s="556"/>
      <c r="CZ278" s="556"/>
      <c r="DA278" s="556"/>
      <c r="DB278" s="556"/>
      <c r="DC278" s="556"/>
      <c r="DD278" s="560">
        <f t="shared" si="74"/>
        <v>0</v>
      </c>
      <c r="DE278" s="556"/>
      <c r="DF278" s="556"/>
      <c r="DG278" s="556"/>
      <c r="DH278" s="556"/>
      <c r="DI278" s="556"/>
      <c r="DJ278" s="555">
        <f t="shared" si="93"/>
        <v>0</v>
      </c>
      <c r="DK278" s="556"/>
      <c r="DL278" s="556"/>
      <c r="DM278" s="556"/>
      <c r="DN278" s="556"/>
      <c r="DO278" s="556"/>
      <c r="DP278" s="556"/>
      <c r="DT278" s="141" t="str">
        <f t="shared" si="75"/>
        <v>-</v>
      </c>
      <c r="DU278" s="558">
        <f>IF(ROWS($DU$25:DU278)&gt;$EH$9,0,ROWS($DU$25:DU278))</f>
        <v>0</v>
      </c>
      <c r="DV278" s="558"/>
      <c r="DW278" s="558"/>
      <c r="DX278" s="558"/>
      <c r="DY278" s="558"/>
      <c r="DZ278" s="557">
        <f t="shared" si="94"/>
        <v>0</v>
      </c>
      <c r="EA278" s="558"/>
      <c r="EB278" s="558"/>
      <c r="EC278" s="558"/>
      <c r="ED278" s="558"/>
      <c r="EE278" s="558"/>
      <c r="EF278" s="558"/>
      <c r="EG278" s="559">
        <f t="shared" si="76"/>
        <v>0</v>
      </c>
      <c r="EH278" s="558"/>
      <c r="EI278" s="558"/>
      <c r="EJ278" s="558"/>
      <c r="EK278" s="558"/>
      <c r="EL278" s="558"/>
      <c r="EM278" s="560">
        <f t="shared" si="77"/>
        <v>0</v>
      </c>
      <c r="EN278" s="556"/>
      <c r="EO278" s="556"/>
      <c r="EP278" s="556"/>
      <c r="EQ278" s="556"/>
      <c r="ER278" s="556"/>
      <c r="ES278" s="560">
        <f t="shared" si="78"/>
        <v>0</v>
      </c>
      <c r="ET278" s="556"/>
      <c r="EU278" s="556"/>
      <c r="EV278" s="556"/>
      <c r="EW278" s="556"/>
      <c r="EX278" s="556"/>
      <c r="EY278" s="555">
        <f t="shared" si="95"/>
        <v>0</v>
      </c>
      <c r="EZ278" s="556"/>
      <c r="FA278" s="556"/>
      <c r="FB278" s="556"/>
      <c r="FC278" s="556"/>
      <c r="FD278" s="556"/>
      <c r="FE278" s="556"/>
      <c r="FG278" s="557">
        <f t="shared" si="96"/>
        <v>0</v>
      </c>
      <c r="FH278" s="558"/>
      <c r="FI278" s="558"/>
      <c r="FJ278" s="558"/>
      <c r="FK278" s="558"/>
      <c r="FL278" s="558"/>
      <c r="FM278" s="558"/>
      <c r="FN278" s="559">
        <f t="shared" si="79"/>
        <v>0</v>
      </c>
      <c r="FO278" s="558"/>
      <c r="FP278" s="558"/>
      <c r="FQ278" s="558"/>
      <c r="FR278" s="558"/>
      <c r="FS278" s="558"/>
      <c r="FT278" s="560">
        <f t="shared" si="80"/>
        <v>0</v>
      </c>
      <c r="FU278" s="556"/>
      <c r="FV278" s="556"/>
      <c r="FW278" s="556"/>
      <c r="FX278" s="556"/>
      <c r="FY278" s="556"/>
      <c r="FZ278" s="560">
        <f t="shared" si="81"/>
        <v>0</v>
      </c>
      <c r="GA278" s="556"/>
      <c r="GB278" s="556"/>
      <c r="GC278" s="556"/>
      <c r="GD278" s="556"/>
      <c r="GE278" s="556"/>
      <c r="GF278" s="555">
        <f t="shared" si="97"/>
        <v>0</v>
      </c>
      <c r="GG278" s="556"/>
      <c r="GH278" s="556"/>
      <c r="GI278" s="556"/>
      <c r="GJ278" s="556"/>
      <c r="GK278" s="556"/>
      <c r="GL278" s="556"/>
      <c r="GV278" s="1"/>
      <c r="GW278" s="1"/>
      <c r="GX278" s="1"/>
      <c r="GY278" s="1"/>
      <c r="GZ278" s="1"/>
      <c r="HA278" s="1"/>
      <c r="HB278" s="1"/>
      <c r="HC278" s="1"/>
      <c r="HD278" s="1"/>
      <c r="HE278" s="1"/>
      <c r="HF278" s="1"/>
      <c r="HG278" s="1"/>
      <c r="HH278" s="1"/>
      <c r="HI278" s="1"/>
    </row>
    <row r="279" spans="50:217" ht="12.75">
      <c r="AX279" s="141" t="str">
        <f t="shared" si="68"/>
        <v>-</v>
      </c>
      <c r="AY279" s="558">
        <f>IF(ROWS($AY$25:AY279)&gt;$BL$9,0,ROWS($AY$25:AY279))</f>
        <v>0</v>
      </c>
      <c r="AZ279" s="558"/>
      <c r="BA279" s="558"/>
      <c r="BB279" s="558"/>
      <c r="BC279" s="558"/>
      <c r="BD279" s="557">
        <f t="shared" si="90"/>
        <v>0</v>
      </c>
      <c r="BE279" s="558"/>
      <c r="BF279" s="558"/>
      <c r="BG279" s="558"/>
      <c r="BH279" s="558"/>
      <c r="BI279" s="558"/>
      <c r="BJ279" s="558"/>
      <c r="BK279" s="559">
        <f t="shared" si="69"/>
        <v>0</v>
      </c>
      <c r="BL279" s="558"/>
      <c r="BM279" s="558"/>
      <c r="BN279" s="558"/>
      <c r="BO279" s="558"/>
      <c r="BP279" s="558"/>
      <c r="BQ279" s="560">
        <f t="shared" si="70"/>
        <v>0</v>
      </c>
      <c r="BR279" s="556"/>
      <c r="BS279" s="556"/>
      <c r="BT279" s="556"/>
      <c r="BU279" s="556"/>
      <c r="BV279" s="556"/>
      <c r="BW279" s="560">
        <f t="shared" si="71"/>
        <v>0</v>
      </c>
      <c r="BX279" s="556"/>
      <c r="BY279" s="556"/>
      <c r="BZ279" s="556"/>
      <c r="CA279" s="556"/>
      <c r="CB279" s="556"/>
      <c r="CC279" s="555">
        <f t="shared" si="91"/>
        <v>0</v>
      </c>
      <c r="CD279" s="556"/>
      <c r="CE279" s="556"/>
      <c r="CF279" s="556"/>
      <c r="CG279" s="556"/>
      <c r="CH279" s="556"/>
      <c r="CI279" s="556"/>
      <c r="CK279" s="557">
        <f t="shared" si="92"/>
        <v>0</v>
      </c>
      <c r="CL279" s="558"/>
      <c r="CM279" s="558"/>
      <c r="CN279" s="558"/>
      <c r="CO279" s="558"/>
      <c r="CP279" s="558"/>
      <c r="CQ279" s="558"/>
      <c r="CR279" s="559">
        <f t="shared" si="72"/>
        <v>0</v>
      </c>
      <c r="CS279" s="558"/>
      <c r="CT279" s="558"/>
      <c r="CU279" s="558"/>
      <c r="CV279" s="558"/>
      <c r="CW279" s="558"/>
      <c r="CX279" s="560">
        <f t="shared" si="73"/>
        <v>0</v>
      </c>
      <c r="CY279" s="556"/>
      <c r="CZ279" s="556"/>
      <c r="DA279" s="556"/>
      <c r="DB279" s="556"/>
      <c r="DC279" s="556"/>
      <c r="DD279" s="560">
        <f t="shared" si="74"/>
        <v>0</v>
      </c>
      <c r="DE279" s="556"/>
      <c r="DF279" s="556"/>
      <c r="DG279" s="556"/>
      <c r="DH279" s="556"/>
      <c r="DI279" s="556"/>
      <c r="DJ279" s="555">
        <f t="shared" si="93"/>
        <v>0</v>
      </c>
      <c r="DK279" s="556"/>
      <c r="DL279" s="556"/>
      <c r="DM279" s="556"/>
      <c r="DN279" s="556"/>
      <c r="DO279" s="556"/>
      <c r="DP279" s="556"/>
      <c r="DT279" s="141" t="str">
        <f t="shared" si="75"/>
        <v>-</v>
      </c>
      <c r="DU279" s="558">
        <f>IF(ROWS($DU$25:DU279)&gt;$EH$9,0,ROWS($DU$25:DU279))</f>
        <v>0</v>
      </c>
      <c r="DV279" s="558"/>
      <c r="DW279" s="558"/>
      <c r="DX279" s="558"/>
      <c r="DY279" s="558"/>
      <c r="DZ279" s="557">
        <f t="shared" si="94"/>
        <v>0</v>
      </c>
      <c r="EA279" s="558"/>
      <c r="EB279" s="558"/>
      <c r="EC279" s="558"/>
      <c r="ED279" s="558"/>
      <c r="EE279" s="558"/>
      <c r="EF279" s="558"/>
      <c r="EG279" s="559">
        <f t="shared" si="76"/>
        <v>0</v>
      </c>
      <c r="EH279" s="558"/>
      <c r="EI279" s="558"/>
      <c r="EJ279" s="558"/>
      <c r="EK279" s="558"/>
      <c r="EL279" s="558"/>
      <c r="EM279" s="560">
        <f t="shared" si="77"/>
        <v>0</v>
      </c>
      <c r="EN279" s="556"/>
      <c r="EO279" s="556"/>
      <c r="EP279" s="556"/>
      <c r="EQ279" s="556"/>
      <c r="ER279" s="556"/>
      <c r="ES279" s="560">
        <f t="shared" si="78"/>
        <v>0</v>
      </c>
      <c r="ET279" s="556"/>
      <c r="EU279" s="556"/>
      <c r="EV279" s="556"/>
      <c r="EW279" s="556"/>
      <c r="EX279" s="556"/>
      <c r="EY279" s="555">
        <f t="shared" si="95"/>
        <v>0</v>
      </c>
      <c r="EZ279" s="556"/>
      <c r="FA279" s="556"/>
      <c r="FB279" s="556"/>
      <c r="FC279" s="556"/>
      <c r="FD279" s="556"/>
      <c r="FE279" s="556"/>
      <c r="FG279" s="557">
        <f t="shared" si="96"/>
        <v>0</v>
      </c>
      <c r="FH279" s="558"/>
      <c r="FI279" s="558"/>
      <c r="FJ279" s="558"/>
      <c r="FK279" s="558"/>
      <c r="FL279" s="558"/>
      <c r="FM279" s="558"/>
      <c r="FN279" s="559">
        <f t="shared" si="79"/>
        <v>0</v>
      </c>
      <c r="FO279" s="558"/>
      <c r="FP279" s="558"/>
      <c r="FQ279" s="558"/>
      <c r="FR279" s="558"/>
      <c r="FS279" s="558"/>
      <c r="FT279" s="560">
        <f t="shared" si="80"/>
        <v>0</v>
      </c>
      <c r="FU279" s="556"/>
      <c r="FV279" s="556"/>
      <c r="FW279" s="556"/>
      <c r="FX279" s="556"/>
      <c r="FY279" s="556"/>
      <c r="FZ279" s="560">
        <f t="shared" si="81"/>
        <v>0</v>
      </c>
      <c r="GA279" s="556"/>
      <c r="GB279" s="556"/>
      <c r="GC279" s="556"/>
      <c r="GD279" s="556"/>
      <c r="GE279" s="556"/>
      <c r="GF279" s="555">
        <f t="shared" si="97"/>
        <v>0</v>
      </c>
      <c r="GG279" s="556"/>
      <c r="GH279" s="556"/>
      <c r="GI279" s="556"/>
      <c r="GJ279" s="556"/>
      <c r="GK279" s="556"/>
      <c r="GL279" s="556"/>
      <c r="GV279" s="1"/>
      <c r="GW279" s="1"/>
      <c r="GX279" s="1"/>
      <c r="GY279" s="1"/>
      <c r="GZ279" s="1"/>
      <c r="HA279" s="1"/>
      <c r="HB279" s="1"/>
      <c r="HC279" s="1"/>
      <c r="HD279" s="1"/>
      <c r="HE279" s="1"/>
      <c r="HF279" s="1"/>
      <c r="HG279" s="1"/>
      <c r="HH279" s="1"/>
      <c r="HI279" s="1"/>
    </row>
    <row r="280" spans="50:217" ht="12.75">
      <c r="AX280" s="141" t="str">
        <f t="shared" si="68"/>
        <v>-</v>
      </c>
      <c r="AY280" s="558">
        <f>IF(ROWS($AY$25:AY280)&gt;$BL$9,0,ROWS($AY$25:AY280))</f>
        <v>0</v>
      </c>
      <c r="AZ280" s="558"/>
      <c r="BA280" s="558"/>
      <c r="BB280" s="558"/>
      <c r="BC280" s="558"/>
      <c r="BD280" s="557">
        <f t="shared" si="90"/>
        <v>0</v>
      </c>
      <c r="BE280" s="558"/>
      <c r="BF280" s="558"/>
      <c r="BG280" s="558"/>
      <c r="BH280" s="558"/>
      <c r="BI280" s="558"/>
      <c r="BJ280" s="558"/>
      <c r="BK280" s="559">
        <f t="shared" si="69"/>
        <v>0</v>
      </c>
      <c r="BL280" s="558"/>
      <c r="BM280" s="558"/>
      <c r="BN280" s="558"/>
      <c r="BO280" s="558"/>
      <c r="BP280" s="558"/>
      <c r="BQ280" s="560">
        <f t="shared" si="70"/>
        <v>0</v>
      </c>
      <c r="BR280" s="556"/>
      <c r="BS280" s="556"/>
      <c r="BT280" s="556"/>
      <c r="BU280" s="556"/>
      <c r="BV280" s="556"/>
      <c r="BW280" s="560">
        <f t="shared" si="71"/>
        <v>0</v>
      </c>
      <c r="BX280" s="556"/>
      <c r="BY280" s="556"/>
      <c r="BZ280" s="556"/>
      <c r="CA280" s="556"/>
      <c r="CB280" s="556"/>
      <c r="CC280" s="555">
        <f t="shared" si="91"/>
        <v>0</v>
      </c>
      <c r="CD280" s="556"/>
      <c r="CE280" s="556"/>
      <c r="CF280" s="556"/>
      <c r="CG280" s="556"/>
      <c r="CH280" s="556"/>
      <c r="CI280" s="556"/>
      <c r="CK280" s="557">
        <f t="shared" si="92"/>
        <v>0</v>
      </c>
      <c r="CL280" s="558"/>
      <c r="CM280" s="558"/>
      <c r="CN280" s="558"/>
      <c r="CO280" s="558"/>
      <c r="CP280" s="558"/>
      <c r="CQ280" s="558"/>
      <c r="CR280" s="559">
        <f t="shared" si="72"/>
        <v>0</v>
      </c>
      <c r="CS280" s="558"/>
      <c r="CT280" s="558"/>
      <c r="CU280" s="558"/>
      <c r="CV280" s="558"/>
      <c r="CW280" s="558"/>
      <c r="CX280" s="560">
        <f t="shared" si="73"/>
        <v>0</v>
      </c>
      <c r="CY280" s="556"/>
      <c r="CZ280" s="556"/>
      <c r="DA280" s="556"/>
      <c r="DB280" s="556"/>
      <c r="DC280" s="556"/>
      <c r="DD280" s="560">
        <f t="shared" si="74"/>
        <v>0</v>
      </c>
      <c r="DE280" s="556"/>
      <c r="DF280" s="556"/>
      <c r="DG280" s="556"/>
      <c r="DH280" s="556"/>
      <c r="DI280" s="556"/>
      <c r="DJ280" s="555">
        <f t="shared" si="93"/>
        <v>0</v>
      </c>
      <c r="DK280" s="556"/>
      <c r="DL280" s="556"/>
      <c r="DM280" s="556"/>
      <c r="DN280" s="556"/>
      <c r="DO280" s="556"/>
      <c r="DP280" s="556"/>
      <c r="DT280" s="141" t="str">
        <f t="shared" si="75"/>
        <v>-</v>
      </c>
      <c r="DU280" s="558">
        <f>IF(ROWS($DU$25:DU280)&gt;$EH$9,0,ROWS($DU$25:DU280))</f>
        <v>0</v>
      </c>
      <c r="DV280" s="558"/>
      <c r="DW280" s="558"/>
      <c r="DX280" s="558"/>
      <c r="DY280" s="558"/>
      <c r="DZ280" s="557">
        <f t="shared" si="94"/>
        <v>0</v>
      </c>
      <c r="EA280" s="558"/>
      <c r="EB280" s="558"/>
      <c r="EC280" s="558"/>
      <c r="ED280" s="558"/>
      <c r="EE280" s="558"/>
      <c r="EF280" s="558"/>
      <c r="EG280" s="559">
        <f t="shared" si="76"/>
        <v>0</v>
      </c>
      <c r="EH280" s="558"/>
      <c r="EI280" s="558"/>
      <c r="EJ280" s="558"/>
      <c r="EK280" s="558"/>
      <c r="EL280" s="558"/>
      <c r="EM280" s="560">
        <f t="shared" si="77"/>
        <v>0</v>
      </c>
      <c r="EN280" s="556"/>
      <c r="EO280" s="556"/>
      <c r="EP280" s="556"/>
      <c r="EQ280" s="556"/>
      <c r="ER280" s="556"/>
      <c r="ES280" s="560">
        <f t="shared" si="78"/>
        <v>0</v>
      </c>
      <c r="ET280" s="556"/>
      <c r="EU280" s="556"/>
      <c r="EV280" s="556"/>
      <c r="EW280" s="556"/>
      <c r="EX280" s="556"/>
      <c r="EY280" s="555">
        <f t="shared" si="95"/>
        <v>0</v>
      </c>
      <c r="EZ280" s="556"/>
      <c r="FA280" s="556"/>
      <c r="FB280" s="556"/>
      <c r="FC280" s="556"/>
      <c r="FD280" s="556"/>
      <c r="FE280" s="556"/>
      <c r="FG280" s="557">
        <f t="shared" si="96"/>
        <v>0</v>
      </c>
      <c r="FH280" s="558"/>
      <c r="FI280" s="558"/>
      <c r="FJ280" s="558"/>
      <c r="FK280" s="558"/>
      <c r="FL280" s="558"/>
      <c r="FM280" s="558"/>
      <c r="FN280" s="559">
        <f t="shared" si="79"/>
        <v>0</v>
      </c>
      <c r="FO280" s="558"/>
      <c r="FP280" s="558"/>
      <c r="FQ280" s="558"/>
      <c r="FR280" s="558"/>
      <c r="FS280" s="558"/>
      <c r="FT280" s="560">
        <f t="shared" si="80"/>
        <v>0</v>
      </c>
      <c r="FU280" s="556"/>
      <c r="FV280" s="556"/>
      <c r="FW280" s="556"/>
      <c r="FX280" s="556"/>
      <c r="FY280" s="556"/>
      <c r="FZ280" s="560">
        <f t="shared" si="81"/>
        <v>0</v>
      </c>
      <c r="GA280" s="556"/>
      <c r="GB280" s="556"/>
      <c r="GC280" s="556"/>
      <c r="GD280" s="556"/>
      <c r="GE280" s="556"/>
      <c r="GF280" s="555">
        <f t="shared" si="97"/>
        <v>0</v>
      </c>
      <c r="GG280" s="556"/>
      <c r="GH280" s="556"/>
      <c r="GI280" s="556"/>
      <c r="GJ280" s="556"/>
      <c r="GK280" s="556"/>
      <c r="GL280" s="556"/>
      <c r="GV280" s="1"/>
      <c r="GW280" s="1"/>
      <c r="GX280" s="1"/>
      <c r="GY280" s="1"/>
      <c r="GZ280" s="1"/>
      <c r="HA280" s="1"/>
      <c r="HB280" s="1"/>
      <c r="HC280" s="1"/>
      <c r="HD280" s="1"/>
      <c r="HE280" s="1"/>
      <c r="HF280" s="1"/>
      <c r="HG280" s="1"/>
      <c r="HH280" s="1"/>
      <c r="HI280" s="1"/>
    </row>
    <row r="281" spans="50:217" ht="12.75">
      <c r="AX281" s="141" t="str">
        <f aca="true" t="shared" si="98" ref="AX281:AX344">IF($R$19="Yes",IF(AY281=$BL$9,"B","-"),"-")</f>
        <v>-</v>
      </c>
      <c r="AY281" s="558">
        <f>IF(ROWS($AY$25:AY281)&gt;$BL$9,0,ROWS($AY$25:AY281))</f>
        <v>0</v>
      </c>
      <c r="AZ281" s="558"/>
      <c r="BA281" s="558"/>
      <c r="BB281" s="558"/>
      <c r="BC281" s="558"/>
      <c r="BD281" s="557">
        <f t="shared" si="90"/>
        <v>0</v>
      </c>
      <c r="BE281" s="558"/>
      <c r="BF281" s="558"/>
      <c r="BG281" s="558"/>
      <c r="BH281" s="558"/>
      <c r="BI281" s="558"/>
      <c r="BJ281" s="558"/>
      <c r="BK281" s="559">
        <f aca="true" t="shared" si="99" ref="BK281:BK344">IF(AY281=0,0,(BD281*$R$27/$BL$5))</f>
        <v>0</v>
      </c>
      <c r="BL281" s="558"/>
      <c r="BM281" s="558"/>
      <c r="BN281" s="558"/>
      <c r="BO281" s="558"/>
      <c r="BP281" s="558"/>
      <c r="BQ281" s="560">
        <f aca="true" t="shared" si="100" ref="BQ281:BQ344">IF(AX281="B",BD281,IF(AY281=0,0,BW281-BK281))</f>
        <v>0</v>
      </c>
      <c r="BR281" s="556"/>
      <c r="BS281" s="556"/>
      <c r="BT281" s="556"/>
      <c r="BU281" s="556"/>
      <c r="BV281" s="556"/>
      <c r="BW281" s="560">
        <f aca="true" t="shared" si="101" ref="BW281:BW344">IF(AX281="B",SUM(BK281:BV281),IF(AY281=0,0,$BL$7))</f>
        <v>0</v>
      </c>
      <c r="BX281" s="556"/>
      <c r="BY281" s="556"/>
      <c r="BZ281" s="556"/>
      <c r="CA281" s="556"/>
      <c r="CB281" s="556"/>
      <c r="CC281" s="555">
        <f t="shared" si="91"/>
        <v>0</v>
      </c>
      <c r="CD281" s="556"/>
      <c r="CE281" s="556"/>
      <c r="CF281" s="556"/>
      <c r="CG281" s="556"/>
      <c r="CH281" s="556"/>
      <c r="CI281" s="556"/>
      <c r="CK281" s="557">
        <f t="shared" si="92"/>
        <v>0</v>
      </c>
      <c r="CL281" s="558"/>
      <c r="CM281" s="558"/>
      <c r="CN281" s="558"/>
      <c r="CO281" s="558"/>
      <c r="CP281" s="558"/>
      <c r="CQ281" s="558"/>
      <c r="CR281" s="559">
        <f aca="true" t="shared" si="102" ref="CR281:CR344">IF(AY281=0,0,CK281*$R$48/$BT$5)</f>
        <v>0</v>
      </c>
      <c r="CS281" s="558"/>
      <c r="CT281" s="558"/>
      <c r="CU281" s="558"/>
      <c r="CV281" s="558"/>
      <c r="CW281" s="558"/>
      <c r="CX281" s="560">
        <f aca="true" t="shared" si="103" ref="CX281:CX344">IF(AX281="B",CK281,IF(AY281=0,0,DD281-CR281))</f>
        <v>0</v>
      </c>
      <c r="CY281" s="556"/>
      <c r="CZ281" s="556"/>
      <c r="DA281" s="556"/>
      <c r="DB281" s="556"/>
      <c r="DC281" s="556"/>
      <c r="DD281" s="560">
        <f aca="true" t="shared" si="104" ref="DD281:DD344">IF(AX281="B",SUM(CR281:DC281),IF(AY281=0,0,$BT$7))</f>
        <v>0</v>
      </c>
      <c r="DE281" s="556"/>
      <c r="DF281" s="556"/>
      <c r="DG281" s="556"/>
      <c r="DH281" s="556"/>
      <c r="DI281" s="556"/>
      <c r="DJ281" s="555">
        <f t="shared" si="93"/>
        <v>0</v>
      </c>
      <c r="DK281" s="556"/>
      <c r="DL281" s="556"/>
      <c r="DM281" s="556"/>
      <c r="DN281" s="556"/>
      <c r="DO281" s="556"/>
      <c r="DP281" s="556"/>
      <c r="DT281" s="141" t="str">
        <f aca="true" t="shared" si="105" ref="DT281:DT344">IF($Y$19="Yes",IF(DU281=$EH$9,"B","-"),"-")</f>
        <v>-</v>
      </c>
      <c r="DU281" s="558">
        <f>IF(ROWS($DU$25:DU281)&gt;$EH$9,0,ROWS($DU$25:DU281))</f>
        <v>0</v>
      </c>
      <c r="DV281" s="558"/>
      <c r="DW281" s="558"/>
      <c r="DX281" s="558"/>
      <c r="DY281" s="558"/>
      <c r="DZ281" s="557">
        <f t="shared" si="94"/>
        <v>0</v>
      </c>
      <c r="EA281" s="558"/>
      <c r="EB281" s="558"/>
      <c r="EC281" s="558"/>
      <c r="ED281" s="558"/>
      <c r="EE281" s="558"/>
      <c r="EF281" s="558"/>
      <c r="EG281" s="559">
        <f aca="true" t="shared" si="106" ref="EG281:EG344">IF(DU281=0,0,DZ281*$Y$27/$EH$5)</f>
        <v>0</v>
      </c>
      <c r="EH281" s="558"/>
      <c r="EI281" s="558"/>
      <c r="EJ281" s="558"/>
      <c r="EK281" s="558"/>
      <c r="EL281" s="558"/>
      <c r="EM281" s="560">
        <f aca="true" t="shared" si="107" ref="EM281:EM344">IF(DT281="B",DZ281,IF(DU281=0,0,ES281-EG281))</f>
        <v>0</v>
      </c>
      <c r="EN281" s="556"/>
      <c r="EO281" s="556"/>
      <c r="EP281" s="556"/>
      <c r="EQ281" s="556"/>
      <c r="ER281" s="556"/>
      <c r="ES281" s="560">
        <f aca="true" t="shared" si="108" ref="ES281:ES344">IF(DT281="B",SUM(EG281:ER281),IF(DU281=0,0,$EH$7))</f>
        <v>0</v>
      </c>
      <c r="ET281" s="556"/>
      <c r="EU281" s="556"/>
      <c r="EV281" s="556"/>
      <c r="EW281" s="556"/>
      <c r="EX281" s="556"/>
      <c r="EY281" s="555">
        <f t="shared" si="95"/>
        <v>0</v>
      </c>
      <c r="EZ281" s="556"/>
      <c r="FA281" s="556"/>
      <c r="FB281" s="556"/>
      <c r="FC281" s="556"/>
      <c r="FD281" s="556"/>
      <c r="FE281" s="556"/>
      <c r="FG281" s="557">
        <f t="shared" si="96"/>
        <v>0</v>
      </c>
      <c r="FH281" s="558"/>
      <c r="FI281" s="558"/>
      <c r="FJ281" s="558"/>
      <c r="FK281" s="558"/>
      <c r="FL281" s="558"/>
      <c r="FM281" s="558"/>
      <c r="FN281" s="559">
        <f aca="true" t="shared" si="109" ref="FN281:FN344">IF(DU281=0,0,FG281*$Y$48/$EP$5)</f>
        <v>0</v>
      </c>
      <c r="FO281" s="558"/>
      <c r="FP281" s="558"/>
      <c r="FQ281" s="558"/>
      <c r="FR281" s="558"/>
      <c r="FS281" s="558"/>
      <c r="FT281" s="560">
        <f aca="true" t="shared" si="110" ref="FT281:FT344">IF(DT281="B",FG281,IF(DU281=0,0,FZ281-FN281))</f>
        <v>0</v>
      </c>
      <c r="FU281" s="556"/>
      <c r="FV281" s="556"/>
      <c r="FW281" s="556"/>
      <c r="FX281" s="556"/>
      <c r="FY281" s="556"/>
      <c r="FZ281" s="560">
        <f aca="true" t="shared" si="111" ref="FZ281:FZ344">IF(DT281="B",SUM(FN281:FY281),IF(DU281=0,0,$EP$7))</f>
        <v>0</v>
      </c>
      <c r="GA281" s="556"/>
      <c r="GB281" s="556"/>
      <c r="GC281" s="556"/>
      <c r="GD281" s="556"/>
      <c r="GE281" s="556"/>
      <c r="GF281" s="555">
        <f t="shared" si="97"/>
        <v>0</v>
      </c>
      <c r="GG281" s="556"/>
      <c r="GH281" s="556"/>
      <c r="GI281" s="556"/>
      <c r="GJ281" s="556"/>
      <c r="GK281" s="556"/>
      <c r="GL281" s="556"/>
      <c r="GV281" s="1"/>
      <c r="GW281" s="1"/>
      <c r="GX281" s="1"/>
      <c r="GY281" s="1"/>
      <c r="GZ281" s="1"/>
      <c r="HA281" s="1"/>
      <c r="HB281" s="1"/>
      <c r="HC281" s="1"/>
      <c r="HD281" s="1"/>
      <c r="HE281" s="1"/>
      <c r="HF281" s="1"/>
      <c r="HG281" s="1"/>
      <c r="HH281" s="1"/>
      <c r="HI281" s="1"/>
    </row>
    <row r="282" spans="50:217" ht="12.75">
      <c r="AX282" s="141" t="str">
        <f t="shared" si="98"/>
        <v>-</v>
      </c>
      <c r="AY282" s="558">
        <f>IF(ROWS($AY$25:AY282)&gt;$BL$9,0,ROWS($AY$25:AY282))</f>
        <v>0</v>
      </c>
      <c r="AZ282" s="558"/>
      <c r="BA282" s="558"/>
      <c r="BB282" s="558"/>
      <c r="BC282" s="558"/>
      <c r="BD282" s="557">
        <f t="shared" si="90"/>
        <v>0</v>
      </c>
      <c r="BE282" s="558"/>
      <c r="BF282" s="558"/>
      <c r="BG282" s="558"/>
      <c r="BH282" s="558"/>
      <c r="BI282" s="558"/>
      <c r="BJ282" s="558"/>
      <c r="BK282" s="559">
        <f t="shared" si="99"/>
        <v>0</v>
      </c>
      <c r="BL282" s="558"/>
      <c r="BM282" s="558"/>
      <c r="BN282" s="558"/>
      <c r="BO282" s="558"/>
      <c r="BP282" s="558"/>
      <c r="BQ282" s="560">
        <f t="shared" si="100"/>
        <v>0</v>
      </c>
      <c r="BR282" s="556"/>
      <c r="BS282" s="556"/>
      <c r="BT282" s="556"/>
      <c r="BU282" s="556"/>
      <c r="BV282" s="556"/>
      <c r="BW282" s="560">
        <f t="shared" si="101"/>
        <v>0</v>
      </c>
      <c r="BX282" s="556"/>
      <c r="BY282" s="556"/>
      <c r="BZ282" s="556"/>
      <c r="CA282" s="556"/>
      <c r="CB282" s="556"/>
      <c r="CC282" s="555">
        <f t="shared" si="91"/>
        <v>0</v>
      </c>
      <c r="CD282" s="556"/>
      <c r="CE282" s="556"/>
      <c r="CF282" s="556"/>
      <c r="CG282" s="556"/>
      <c r="CH282" s="556"/>
      <c r="CI282" s="556"/>
      <c r="CK282" s="557">
        <f t="shared" si="92"/>
        <v>0</v>
      </c>
      <c r="CL282" s="558"/>
      <c r="CM282" s="558"/>
      <c r="CN282" s="558"/>
      <c r="CO282" s="558"/>
      <c r="CP282" s="558"/>
      <c r="CQ282" s="558"/>
      <c r="CR282" s="559">
        <f t="shared" si="102"/>
        <v>0</v>
      </c>
      <c r="CS282" s="558"/>
      <c r="CT282" s="558"/>
      <c r="CU282" s="558"/>
      <c r="CV282" s="558"/>
      <c r="CW282" s="558"/>
      <c r="CX282" s="560">
        <f t="shared" si="103"/>
        <v>0</v>
      </c>
      <c r="CY282" s="556"/>
      <c r="CZ282" s="556"/>
      <c r="DA282" s="556"/>
      <c r="DB282" s="556"/>
      <c r="DC282" s="556"/>
      <c r="DD282" s="560">
        <f t="shared" si="104"/>
        <v>0</v>
      </c>
      <c r="DE282" s="556"/>
      <c r="DF282" s="556"/>
      <c r="DG282" s="556"/>
      <c r="DH282" s="556"/>
      <c r="DI282" s="556"/>
      <c r="DJ282" s="555">
        <f t="shared" si="93"/>
        <v>0</v>
      </c>
      <c r="DK282" s="556"/>
      <c r="DL282" s="556"/>
      <c r="DM282" s="556"/>
      <c r="DN282" s="556"/>
      <c r="DO282" s="556"/>
      <c r="DP282" s="556"/>
      <c r="DT282" s="141" t="str">
        <f t="shared" si="105"/>
        <v>-</v>
      </c>
      <c r="DU282" s="558">
        <f>IF(ROWS($DU$25:DU282)&gt;$EH$9,0,ROWS($DU$25:DU282))</f>
        <v>0</v>
      </c>
      <c r="DV282" s="558"/>
      <c r="DW282" s="558"/>
      <c r="DX282" s="558"/>
      <c r="DY282" s="558"/>
      <c r="DZ282" s="557">
        <f t="shared" si="94"/>
        <v>0</v>
      </c>
      <c r="EA282" s="558"/>
      <c r="EB282" s="558"/>
      <c r="EC282" s="558"/>
      <c r="ED282" s="558"/>
      <c r="EE282" s="558"/>
      <c r="EF282" s="558"/>
      <c r="EG282" s="559">
        <f t="shared" si="106"/>
        <v>0</v>
      </c>
      <c r="EH282" s="558"/>
      <c r="EI282" s="558"/>
      <c r="EJ282" s="558"/>
      <c r="EK282" s="558"/>
      <c r="EL282" s="558"/>
      <c r="EM282" s="560">
        <f t="shared" si="107"/>
        <v>0</v>
      </c>
      <c r="EN282" s="556"/>
      <c r="EO282" s="556"/>
      <c r="EP282" s="556"/>
      <c r="EQ282" s="556"/>
      <c r="ER282" s="556"/>
      <c r="ES282" s="560">
        <f t="shared" si="108"/>
        <v>0</v>
      </c>
      <c r="ET282" s="556"/>
      <c r="EU282" s="556"/>
      <c r="EV282" s="556"/>
      <c r="EW282" s="556"/>
      <c r="EX282" s="556"/>
      <c r="EY282" s="555">
        <f t="shared" si="95"/>
        <v>0</v>
      </c>
      <c r="EZ282" s="556"/>
      <c r="FA282" s="556"/>
      <c r="FB282" s="556"/>
      <c r="FC282" s="556"/>
      <c r="FD282" s="556"/>
      <c r="FE282" s="556"/>
      <c r="FG282" s="557">
        <f t="shared" si="96"/>
        <v>0</v>
      </c>
      <c r="FH282" s="558"/>
      <c r="FI282" s="558"/>
      <c r="FJ282" s="558"/>
      <c r="FK282" s="558"/>
      <c r="FL282" s="558"/>
      <c r="FM282" s="558"/>
      <c r="FN282" s="559">
        <f t="shared" si="109"/>
        <v>0</v>
      </c>
      <c r="FO282" s="558"/>
      <c r="FP282" s="558"/>
      <c r="FQ282" s="558"/>
      <c r="FR282" s="558"/>
      <c r="FS282" s="558"/>
      <c r="FT282" s="560">
        <f t="shared" si="110"/>
        <v>0</v>
      </c>
      <c r="FU282" s="556"/>
      <c r="FV282" s="556"/>
      <c r="FW282" s="556"/>
      <c r="FX282" s="556"/>
      <c r="FY282" s="556"/>
      <c r="FZ282" s="560">
        <f t="shared" si="111"/>
        <v>0</v>
      </c>
      <c r="GA282" s="556"/>
      <c r="GB282" s="556"/>
      <c r="GC282" s="556"/>
      <c r="GD282" s="556"/>
      <c r="GE282" s="556"/>
      <c r="GF282" s="555">
        <f t="shared" si="97"/>
        <v>0</v>
      </c>
      <c r="GG282" s="556"/>
      <c r="GH282" s="556"/>
      <c r="GI282" s="556"/>
      <c r="GJ282" s="556"/>
      <c r="GK282" s="556"/>
      <c r="GL282" s="556"/>
      <c r="GV282" s="1"/>
      <c r="GW282" s="1"/>
      <c r="GX282" s="1"/>
      <c r="GY282" s="1"/>
      <c r="GZ282" s="1"/>
      <c r="HA282" s="1"/>
      <c r="HB282" s="1"/>
      <c r="HC282" s="1"/>
      <c r="HD282" s="1"/>
      <c r="HE282" s="1"/>
      <c r="HF282" s="1"/>
      <c r="HG282" s="1"/>
      <c r="HH282" s="1"/>
      <c r="HI282" s="1"/>
    </row>
    <row r="283" spans="50:217" ht="12.75">
      <c r="AX283" s="141" t="str">
        <f t="shared" si="98"/>
        <v>-</v>
      </c>
      <c r="AY283" s="558">
        <f>IF(ROWS($AY$25:AY283)&gt;$BL$9,0,ROWS($AY$25:AY283))</f>
        <v>0</v>
      </c>
      <c r="AZ283" s="558"/>
      <c r="BA283" s="558"/>
      <c r="BB283" s="558"/>
      <c r="BC283" s="558"/>
      <c r="BD283" s="557">
        <f t="shared" si="90"/>
        <v>0</v>
      </c>
      <c r="BE283" s="558"/>
      <c r="BF283" s="558"/>
      <c r="BG283" s="558"/>
      <c r="BH283" s="558"/>
      <c r="BI283" s="558"/>
      <c r="BJ283" s="558"/>
      <c r="BK283" s="559">
        <f t="shared" si="99"/>
        <v>0</v>
      </c>
      <c r="BL283" s="558"/>
      <c r="BM283" s="558"/>
      <c r="BN283" s="558"/>
      <c r="BO283" s="558"/>
      <c r="BP283" s="558"/>
      <c r="BQ283" s="560">
        <f t="shared" si="100"/>
        <v>0</v>
      </c>
      <c r="BR283" s="556"/>
      <c r="BS283" s="556"/>
      <c r="BT283" s="556"/>
      <c r="BU283" s="556"/>
      <c r="BV283" s="556"/>
      <c r="BW283" s="560">
        <f t="shared" si="101"/>
        <v>0</v>
      </c>
      <c r="BX283" s="556"/>
      <c r="BY283" s="556"/>
      <c r="BZ283" s="556"/>
      <c r="CA283" s="556"/>
      <c r="CB283" s="556"/>
      <c r="CC283" s="555">
        <f t="shared" si="91"/>
        <v>0</v>
      </c>
      <c r="CD283" s="556"/>
      <c r="CE283" s="556"/>
      <c r="CF283" s="556"/>
      <c r="CG283" s="556"/>
      <c r="CH283" s="556"/>
      <c r="CI283" s="556"/>
      <c r="CK283" s="557">
        <f t="shared" si="92"/>
        <v>0</v>
      </c>
      <c r="CL283" s="558"/>
      <c r="CM283" s="558"/>
      <c r="CN283" s="558"/>
      <c r="CO283" s="558"/>
      <c r="CP283" s="558"/>
      <c r="CQ283" s="558"/>
      <c r="CR283" s="559">
        <f t="shared" si="102"/>
        <v>0</v>
      </c>
      <c r="CS283" s="558"/>
      <c r="CT283" s="558"/>
      <c r="CU283" s="558"/>
      <c r="CV283" s="558"/>
      <c r="CW283" s="558"/>
      <c r="CX283" s="560">
        <f t="shared" si="103"/>
        <v>0</v>
      </c>
      <c r="CY283" s="556"/>
      <c r="CZ283" s="556"/>
      <c r="DA283" s="556"/>
      <c r="DB283" s="556"/>
      <c r="DC283" s="556"/>
      <c r="DD283" s="560">
        <f t="shared" si="104"/>
        <v>0</v>
      </c>
      <c r="DE283" s="556"/>
      <c r="DF283" s="556"/>
      <c r="DG283" s="556"/>
      <c r="DH283" s="556"/>
      <c r="DI283" s="556"/>
      <c r="DJ283" s="555">
        <f t="shared" si="93"/>
        <v>0</v>
      </c>
      <c r="DK283" s="556"/>
      <c r="DL283" s="556"/>
      <c r="DM283" s="556"/>
      <c r="DN283" s="556"/>
      <c r="DO283" s="556"/>
      <c r="DP283" s="556"/>
      <c r="DT283" s="141" t="str">
        <f t="shared" si="105"/>
        <v>-</v>
      </c>
      <c r="DU283" s="558">
        <f>IF(ROWS($DU$25:DU283)&gt;$EH$9,0,ROWS($DU$25:DU283))</f>
        <v>0</v>
      </c>
      <c r="DV283" s="558"/>
      <c r="DW283" s="558"/>
      <c r="DX283" s="558"/>
      <c r="DY283" s="558"/>
      <c r="DZ283" s="557">
        <f t="shared" si="94"/>
        <v>0</v>
      </c>
      <c r="EA283" s="558"/>
      <c r="EB283" s="558"/>
      <c r="EC283" s="558"/>
      <c r="ED283" s="558"/>
      <c r="EE283" s="558"/>
      <c r="EF283" s="558"/>
      <c r="EG283" s="559">
        <f t="shared" si="106"/>
        <v>0</v>
      </c>
      <c r="EH283" s="558"/>
      <c r="EI283" s="558"/>
      <c r="EJ283" s="558"/>
      <c r="EK283" s="558"/>
      <c r="EL283" s="558"/>
      <c r="EM283" s="560">
        <f t="shared" si="107"/>
        <v>0</v>
      </c>
      <c r="EN283" s="556"/>
      <c r="EO283" s="556"/>
      <c r="EP283" s="556"/>
      <c r="EQ283" s="556"/>
      <c r="ER283" s="556"/>
      <c r="ES283" s="560">
        <f t="shared" si="108"/>
        <v>0</v>
      </c>
      <c r="ET283" s="556"/>
      <c r="EU283" s="556"/>
      <c r="EV283" s="556"/>
      <c r="EW283" s="556"/>
      <c r="EX283" s="556"/>
      <c r="EY283" s="555">
        <f t="shared" si="95"/>
        <v>0</v>
      </c>
      <c r="EZ283" s="556"/>
      <c r="FA283" s="556"/>
      <c r="FB283" s="556"/>
      <c r="FC283" s="556"/>
      <c r="FD283" s="556"/>
      <c r="FE283" s="556"/>
      <c r="FG283" s="557">
        <f t="shared" si="96"/>
        <v>0</v>
      </c>
      <c r="FH283" s="558"/>
      <c r="FI283" s="558"/>
      <c r="FJ283" s="558"/>
      <c r="FK283" s="558"/>
      <c r="FL283" s="558"/>
      <c r="FM283" s="558"/>
      <c r="FN283" s="559">
        <f t="shared" si="109"/>
        <v>0</v>
      </c>
      <c r="FO283" s="558"/>
      <c r="FP283" s="558"/>
      <c r="FQ283" s="558"/>
      <c r="FR283" s="558"/>
      <c r="FS283" s="558"/>
      <c r="FT283" s="560">
        <f t="shared" si="110"/>
        <v>0</v>
      </c>
      <c r="FU283" s="556"/>
      <c r="FV283" s="556"/>
      <c r="FW283" s="556"/>
      <c r="FX283" s="556"/>
      <c r="FY283" s="556"/>
      <c r="FZ283" s="560">
        <f t="shared" si="111"/>
        <v>0</v>
      </c>
      <c r="GA283" s="556"/>
      <c r="GB283" s="556"/>
      <c r="GC283" s="556"/>
      <c r="GD283" s="556"/>
      <c r="GE283" s="556"/>
      <c r="GF283" s="555">
        <f t="shared" si="97"/>
        <v>0</v>
      </c>
      <c r="GG283" s="556"/>
      <c r="GH283" s="556"/>
      <c r="GI283" s="556"/>
      <c r="GJ283" s="556"/>
      <c r="GK283" s="556"/>
      <c r="GL283" s="556"/>
      <c r="GV283" s="1"/>
      <c r="GW283" s="1"/>
      <c r="GX283" s="1"/>
      <c r="GY283" s="1"/>
      <c r="GZ283" s="1"/>
      <c r="HA283" s="1"/>
      <c r="HB283" s="1"/>
      <c r="HC283" s="1"/>
      <c r="HD283" s="1"/>
      <c r="HE283" s="1"/>
      <c r="HF283" s="1"/>
      <c r="HG283" s="1"/>
      <c r="HH283" s="1"/>
      <c r="HI283" s="1"/>
    </row>
    <row r="284" spans="50:217" ht="12.75">
      <c r="AX284" s="141" t="str">
        <f t="shared" si="98"/>
        <v>-</v>
      </c>
      <c r="AY284" s="558">
        <f>IF(ROWS($AY$25:AY284)&gt;$BL$9,0,ROWS($AY$25:AY284))</f>
        <v>0</v>
      </c>
      <c r="AZ284" s="558"/>
      <c r="BA284" s="558"/>
      <c r="BB284" s="558"/>
      <c r="BC284" s="558"/>
      <c r="BD284" s="557">
        <f t="shared" si="90"/>
        <v>0</v>
      </c>
      <c r="BE284" s="558"/>
      <c r="BF284" s="558"/>
      <c r="BG284" s="558"/>
      <c r="BH284" s="558"/>
      <c r="BI284" s="558"/>
      <c r="BJ284" s="558"/>
      <c r="BK284" s="559">
        <f t="shared" si="99"/>
        <v>0</v>
      </c>
      <c r="BL284" s="558"/>
      <c r="BM284" s="558"/>
      <c r="BN284" s="558"/>
      <c r="BO284" s="558"/>
      <c r="BP284" s="558"/>
      <c r="BQ284" s="560">
        <f t="shared" si="100"/>
        <v>0</v>
      </c>
      <c r="BR284" s="556"/>
      <c r="BS284" s="556"/>
      <c r="BT284" s="556"/>
      <c r="BU284" s="556"/>
      <c r="BV284" s="556"/>
      <c r="BW284" s="560">
        <f t="shared" si="101"/>
        <v>0</v>
      </c>
      <c r="BX284" s="556"/>
      <c r="BY284" s="556"/>
      <c r="BZ284" s="556"/>
      <c r="CA284" s="556"/>
      <c r="CB284" s="556"/>
      <c r="CC284" s="555">
        <f t="shared" si="91"/>
        <v>0</v>
      </c>
      <c r="CD284" s="556"/>
      <c r="CE284" s="556"/>
      <c r="CF284" s="556"/>
      <c r="CG284" s="556"/>
      <c r="CH284" s="556"/>
      <c r="CI284" s="556"/>
      <c r="CK284" s="557">
        <f t="shared" si="92"/>
        <v>0</v>
      </c>
      <c r="CL284" s="558"/>
      <c r="CM284" s="558"/>
      <c r="CN284" s="558"/>
      <c r="CO284" s="558"/>
      <c r="CP284" s="558"/>
      <c r="CQ284" s="558"/>
      <c r="CR284" s="559">
        <f t="shared" si="102"/>
        <v>0</v>
      </c>
      <c r="CS284" s="558"/>
      <c r="CT284" s="558"/>
      <c r="CU284" s="558"/>
      <c r="CV284" s="558"/>
      <c r="CW284" s="558"/>
      <c r="CX284" s="560">
        <f t="shared" si="103"/>
        <v>0</v>
      </c>
      <c r="CY284" s="556"/>
      <c r="CZ284" s="556"/>
      <c r="DA284" s="556"/>
      <c r="DB284" s="556"/>
      <c r="DC284" s="556"/>
      <c r="DD284" s="560">
        <f t="shared" si="104"/>
        <v>0</v>
      </c>
      <c r="DE284" s="556"/>
      <c r="DF284" s="556"/>
      <c r="DG284" s="556"/>
      <c r="DH284" s="556"/>
      <c r="DI284" s="556"/>
      <c r="DJ284" s="555">
        <f t="shared" si="93"/>
        <v>0</v>
      </c>
      <c r="DK284" s="556"/>
      <c r="DL284" s="556"/>
      <c r="DM284" s="556"/>
      <c r="DN284" s="556"/>
      <c r="DO284" s="556"/>
      <c r="DP284" s="556"/>
      <c r="DT284" s="141" t="str">
        <f t="shared" si="105"/>
        <v>-</v>
      </c>
      <c r="DU284" s="558">
        <f>IF(ROWS($DU$25:DU284)&gt;$EH$9,0,ROWS($DU$25:DU284))</f>
        <v>0</v>
      </c>
      <c r="DV284" s="558"/>
      <c r="DW284" s="558"/>
      <c r="DX284" s="558"/>
      <c r="DY284" s="558"/>
      <c r="DZ284" s="557">
        <f t="shared" si="94"/>
        <v>0</v>
      </c>
      <c r="EA284" s="558"/>
      <c r="EB284" s="558"/>
      <c r="EC284" s="558"/>
      <c r="ED284" s="558"/>
      <c r="EE284" s="558"/>
      <c r="EF284" s="558"/>
      <c r="EG284" s="559">
        <f t="shared" si="106"/>
        <v>0</v>
      </c>
      <c r="EH284" s="558"/>
      <c r="EI284" s="558"/>
      <c r="EJ284" s="558"/>
      <c r="EK284" s="558"/>
      <c r="EL284" s="558"/>
      <c r="EM284" s="560">
        <f t="shared" si="107"/>
        <v>0</v>
      </c>
      <c r="EN284" s="556"/>
      <c r="EO284" s="556"/>
      <c r="EP284" s="556"/>
      <c r="EQ284" s="556"/>
      <c r="ER284" s="556"/>
      <c r="ES284" s="560">
        <f t="shared" si="108"/>
        <v>0</v>
      </c>
      <c r="ET284" s="556"/>
      <c r="EU284" s="556"/>
      <c r="EV284" s="556"/>
      <c r="EW284" s="556"/>
      <c r="EX284" s="556"/>
      <c r="EY284" s="555">
        <f t="shared" si="95"/>
        <v>0</v>
      </c>
      <c r="EZ284" s="556"/>
      <c r="FA284" s="556"/>
      <c r="FB284" s="556"/>
      <c r="FC284" s="556"/>
      <c r="FD284" s="556"/>
      <c r="FE284" s="556"/>
      <c r="FG284" s="557">
        <f t="shared" si="96"/>
        <v>0</v>
      </c>
      <c r="FH284" s="558"/>
      <c r="FI284" s="558"/>
      <c r="FJ284" s="558"/>
      <c r="FK284" s="558"/>
      <c r="FL284" s="558"/>
      <c r="FM284" s="558"/>
      <c r="FN284" s="559">
        <f t="shared" si="109"/>
        <v>0</v>
      </c>
      <c r="FO284" s="558"/>
      <c r="FP284" s="558"/>
      <c r="FQ284" s="558"/>
      <c r="FR284" s="558"/>
      <c r="FS284" s="558"/>
      <c r="FT284" s="560">
        <f t="shared" si="110"/>
        <v>0</v>
      </c>
      <c r="FU284" s="556"/>
      <c r="FV284" s="556"/>
      <c r="FW284" s="556"/>
      <c r="FX284" s="556"/>
      <c r="FY284" s="556"/>
      <c r="FZ284" s="560">
        <f t="shared" si="111"/>
        <v>0</v>
      </c>
      <c r="GA284" s="556"/>
      <c r="GB284" s="556"/>
      <c r="GC284" s="556"/>
      <c r="GD284" s="556"/>
      <c r="GE284" s="556"/>
      <c r="GF284" s="555">
        <f t="shared" si="97"/>
        <v>0</v>
      </c>
      <c r="GG284" s="556"/>
      <c r="GH284" s="556"/>
      <c r="GI284" s="556"/>
      <c r="GJ284" s="556"/>
      <c r="GK284" s="556"/>
      <c r="GL284" s="556"/>
      <c r="GV284" s="1"/>
      <c r="GW284" s="1"/>
      <c r="GX284" s="1"/>
      <c r="GY284" s="1"/>
      <c r="GZ284" s="1"/>
      <c r="HA284" s="1"/>
      <c r="HB284" s="1"/>
      <c r="HC284" s="1"/>
      <c r="HD284" s="1"/>
      <c r="HE284" s="1"/>
      <c r="HF284" s="1"/>
      <c r="HG284" s="1"/>
      <c r="HH284" s="1"/>
      <c r="HI284" s="1"/>
    </row>
    <row r="285" spans="50:217" ht="12.75">
      <c r="AX285" s="141" t="str">
        <f t="shared" si="98"/>
        <v>-</v>
      </c>
      <c r="AY285" s="558">
        <f>IF(ROWS($AY$25:AY285)&gt;$BL$9,0,ROWS($AY$25:AY285))</f>
        <v>0</v>
      </c>
      <c r="AZ285" s="558"/>
      <c r="BA285" s="558"/>
      <c r="BB285" s="558"/>
      <c r="BC285" s="558"/>
      <c r="BD285" s="557">
        <f t="shared" si="90"/>
        <v>0</v>
      </c>
      <c r="BE285" s="558"/>
      <c r="BF285" s="558"/>
      <c r="BG285" s="558"/>
      <c r="BH285" s="558"/>
      <c r="BI285" s="558"/>
      <c r="BJ285" s="558"/>
      <c r="BK285" s="559">
        <f t="shared" si="99"/>
        <v>0</v>
      </c>
      <c r="BL285" s="558"/>
      <c r="BM285" s="558"/>
      <c r="BN285" s="558"/>
      <c r="BO285" s="558"/>
      <c r="BP285" s="558"/>
      <c r="BQ285" s="560">
        <f t="shared" si="100"/>
        <v>0</v>
      </c>
      <c r="BR285" s="556"/>
      <c r="BS285" s="556"/>
      <c r="BT285" s="556"/>
      <c r="BU285" s="556"/>
      <c r="BV285" s="556"/>
      <c r="BW285" s="560">
        <f t="shared" si="101"/>
        <v>0</v>
      </c>
      <c r="BX285" s="556"/>
      <c r="BY285" s="556"/>
      <c r="BZ285" s="556"/>
      <c r="CA285" s="556"/>
      <c r="CB285" s="556"/>
      <c r="CC285" s="555">
        <f t="shared" si="91"/>
        <v>0</v>
      </c>
      <c r="CD285" s="556"/>
      <c r="CE285" s="556"/>
      <c r="CF285" s="556"/>
      <c r="CG285" s="556"/>
      <c r="CH285" s="556"/>
      <c r="CI285" s="556"/>
      <c r="CK285" s="557">
        <f t="shared" si="92"/>
        <v>0</v>
      </c>
      <c r="CL285" s="558"/>
      <c r="CM285" s="558"/>
      <c r="CN285" s="558"/>
      <c r="CO285" s="558"/>
      <c r="CP285" s="558"/>
      <c r="CQ285" s="558"/>
      <c r="CR285" s="559">
        <f t="shared" si="102"/>
        <v>0</v>
      </c>
      <c r="CS285" s="558"/>
      <c r="CT285" s="558"/>
      <c r="CU285" s="558"/>
      <c r="CV285" s="558"/>
      <c r="CW285" s="558"/>
      <c r="CX285" s="560">
        <f t="shared" si="103"/>
        <v>0</v>
      </c>
      <c r="CY285" s="556"/>
      <c r="CZ285" s="556"/>
      <c r="DA285" s="556"/>
      <c r="DB285" s="556"/>
      <c r="DC285" s="556"/>
      <c r="DD285" s="560">
        <f t="shared" si="104"/>
        <v>0</v>
      </c>
      <c r="DE285" s="556"/>
      <c r="DF285" s="556"/>
      <c r="DG285" s="556"/>
      <c r="DH285" s="556"/>
      <c r="DI285" s="556"/>
      <c r="DJ285" s="555">
        <f t="shared" si="93"/>
        <v>0</v>
      </c>
      <c r="DK285" s="556"/>
      <c r="DL285" s="556"/>
      <c r="DM285" s="556"/>
      <c r="DN285" s="556"/>
      <c r="DO285" s="556"/>
      <c r="DP285" s="556"/>
      <c r="DT285" s="141" t="str">
        <f t="shared" si="105"/>
        <v>-</v>
      </c>
      <c r="DU285" s="558">
        <f>IF(ROWS($DU$25:DU285)&gt;$EH$9,0,ROWS($DU$25:DU285))</f>
        <v>0</v>
      </c>
      <c r="DV285" s="558"/>
      <c r="DW285" s="558"/>
      <c r="DX285" s="558"/>
      <c r="DY285" s="558"/>
      <c r="DZ285" s="557">
        <f t="shared" si="94"/>
        <v>0</v>
      </c>
      <c r="EA285" s="558"/>
      <c r="EB285" s="558"/>
      <c r="EC285" s="558"/>
      <c r="ED285" s="558"/>
      <c r="EE285" s="558"/>
      <c r="EF285" s="558"/>
      <c r="EG285" s="559">
        <f t="shared" si="106"/>
        <v>0</v>
      </c>
      <c r="EH285" s="558"/>
      <c r="EI285" s="558"/>
      <c r="EJ285" s="558"/>
      <c r="EK285" s="558"/>
      <c r="EL285" s="558"/>
      <c r="EM285" s="560">
        <f t="shared" si="107"/>
        <v>0</v>
      </c>
      <c r="EN285" s="556"/>
      <c r="EO285" s="556"/>
      <c r="EP285" s="556"/>
      <c r="EQ285" s="556"/>
      <c r="ER285" s="556"/>
      <c r="ES285" s="560">
        <f t="shared" si="108"/>
        <v>0</v>
      </c>
      <c r="ET285" s="556"/>
      <c r="EU285" s="556"/>
      <c r="EV285" s="556"/>
      <c r="EW285" s="556"/>
      <c r="EX285" s="556"/>
      <c r="EY285" s="555">
        <f t="shared" si="95"/>
        <v>0</v>
      </c>
      <c r="EZ285" s="556"/>
      <c r="FA285" s="556"/>
      <c r="FB285" s="556"/>
      <c r="FC285" s="556"/>
      <c r="FD285" s="556"/>
      <c r="FE285" s="556"/>
      <c r="FG285" s="557">
        <f t="shared" si="96"/>
        <v>0</v>
      </c>
      <c r="FH285" s="558"/>
      <c r="FI285" s="558"/>
      <c r="FJ285" s="558"/>
      <c r="FK285" s="558"/>
      <c r="FL285" s="558"/>
      <c r="FM285" s="558"/>
      <c r="FN285" s="559">
        <f t="shared" si="109"/>
        <v>0</v>
      </c>
      <c r="FO285" s="558"/>
      <c r="FP285" s="558"/>
      <c r="FQ285" s="558"/>
      <c r="FR285" s="558"/>
      <c r="FS285" s="558"/>
      <c r="FT285" s="560">
        <f t="shared" si="110"/>
        <v>0</v>
      </c>
      <c r="FU285" s="556"/>
      <c r="FV285" s="556"/>
      <c r="FW285" s="556"/>
      <c r="FX285" s="556"/>
      <c r="FY285" s="556"/>
      <c r="FZ285" s="560">
        <f t="shared" si="111"/>
        <v>0</v>
      </c>
      <c r="GA285" s="556"/>
      <c r="GB285" s="556"/>
      <c r="GC285" s="556"/>
      <c r="GD285" s="556"/>
      <c r="GE285" s="556"/>
      <c r="GF285" s="555">
        <f t="shared" si="97"/>
        <v>0</v>
      </c>
      <c r="GG285" s="556"/>
      <c r="GH285" s="556"/>
      <c r="GI285" s="556"/>
      <c r="GJ285" s="556"/>
      <c r="GK285" s="556"/>
      <c r="GL285" s="556"/>
      <c r="GV285" s="1"/>
      <c r="GW285" s="1"/>
      <c r="GX285" s="1"/>
      <c r="GY285" s="1"/>
      <c r="GZ285" s="1"/>
      <c r="HA285" s="1"/>
      <c r="HB285" s="1"/>
      <c r="HC285" s="1"/>
      <c r="HD285" s="1"/>
      <c r="HE285" s="1"/>
      <c r="HF285" s="1"/>
      <c r="HG285" s="1"/>
      <c r="HH285" s="1"/>
      <c r="HI285" s="1"/>
    </row>
    <row r="286" spans="50:217" ht="12.75">
      <c r="AX286" s="141" t="str">
        <f t="shared" si="98"/>
        <v>-</v>
      </c>
      <c r="AY286" s="558">
        <f>IF(ROWS($AY$25:AY286)&gt;$BL$9,0,ROWS($AY$25:AY286))</f>
        <v>0</v>
      </c>
      <c r="AZ286" s="558"/>
      <c r="BA286" s="558"/>
      <c r="BB286" s="558"/>
      <c r="BC286" s="558"/>
      <c r="BD286" s="557">
        <f t="shared" si="90"/>
        <v>0</v>
      </c>
      <c r="BE286" s="558"/>
      <c r="BF286" s="558"/>
      <c r="BG286" s="558"/>
      <c r="BH286" s="558"/>
      <c r="BI286" s="558"/>
      <c r="BJ286" s="558"/>
      <c r="BK286" s="559">
        <f t="shared" si="99"/>
        <v>0</v>
      </c>
      <c r="BL286" s="558"/>
      <c r="BM286" s="558"/>
      <c r="BN286" s="558"/>
      <c r="BO286" s="558"/>
      <c r="BP286" s="558"/>
      <c r="BQ286" s="560">
        <f t="shared" si="100"/>
        <v>0</v>
      </c>
      <c r="BR286" s="556"/>
      <c r="BS286" s="556"/>
      <c r="BT286" s="556"/>
      <c r="BU286" s="556"/>
      <c r="BV286" s="556"/>
      <c r="BW286" s="560">
        <f t="shared" si="101"/>
        <v>0</v>
      </c>
      <c r="BX286" s="556"/>
      <c r="BY286" s="556"/>
      <c r="BZ286" s="556"/>
      <c r="CA286" s="556"/>
      <c r="CB286" s="556"/>
      <c r="CC286" s="555">
        <f t="shared" si="91"/>
        <v>0</v>
      </c>
      <c r="CD286" s="556"/>
      <c r="CE286" s="556"/>
      <c r="CF286" s="556"/>
      <c r="CG286" s="556"/>
      <c r="CH286" s="556"/>
      <c r="CI286" s="556"/>
      <c r="CK286" s="557">
        <f t="shared" si="92"/>
        <v>0</v>
      </c>
      <c r="CL286" s="558"/>
      <c r="CM286" s="558"/>
      <c r="CN286" s="558"/>
      <c r="CO286" s="558"/>
      <c r="CP286" s="558"/>
      <c r="CQ286" s="558"/>
      <c r="CR286" s="559">
        <f t="shared" si="102"/>
        <v>0</v>
      </c>
      <c r="CS286" s="558"/>
      <c r="CT286" s="558"/>
      <c r="CU286" s="558"/>
      <c r="CV286" s="558"/>
      <c r="CW286" s="558"/>
      <c r="CX286" s="560">
        <f t="shared" si="103"/>
        <v>0</v>
      </c>
      <c r="CY286" s="556"/>
      <c r="CZ286" s="556"/>
      <c r="DA286" s="556"/>
      <c r="DB286" s="556"/>
      <c r="DC286" s="556"/>
      <c r="DD286" s="560">
        <f t="shared" si="104"/>
        <v>0</v>
      </c>
      <c r="DE286" s="556"/>
      <c r="DF286" s="556"/>
      <c r="DG286" s="556"/>
      <c r="DH286" s="556"/>
      <c r="DI286" s="556"/>
      <c r="DJ286" s="555">
        <f t="shared" si="93"/>
        <v>0</v>
      </c>
      <c r="DK286" s="556"/>
      <c r="DL286" s="556"/>
      <c r="DM286" s="556"/>
      <c r="DN286" s="556"/>
      <c r="DO286" s="556"/>
      <c r="DP286" s="556"/>
      <c r="DT286" s="141" t="str">
        <f t="shared" si="105"/>
        <v>-</v>
      </c>
      <c r="DU286" s="558">
        <f>IF(ROWS($DU$25:DU286)&gt;$EH$9,0,ROWS($DU$25:DU286))</f>
        <v>0</v>
      </c>
      <c r="DV286" s="558"/>
      <c r="DW286" s="558"/>
      <c r="DX286" s="558"/>
      <c r="DY286" s="558"/>
      <c r="DZ286" s="557">
        <f t="shared" si="94"/>
        <v>0</v>
      </c>
      <c r="EA286" s="558"/>
      <c r="EB286" s="558"/>
      <c r="EC286" s="558"/>
      <c r="ED286" s="558"/>
      <c r="EE286" s="558"/>
      <c r="EF286" s="558"/>
      <c r="EG286" s="559">
        <f t="shared" si="106"/>
        <v>0</v>
      </c>
      <c r="EH286" s="558"/>
      <c r="EI286" s="558"/>
      <c r="EJ286" s="558"/>
      <c r="EK286" s="558"/>
      <c r="EL286" s="558"/>
      <c r="EM286" s="560">
        <f t="shared" si="107"/>
        <v>0</v>
      </c>
      <c r="EN286" s="556"/>
      <c r="EO286" s="556"/>
      <c r="EP286" s="556"/>
      <c r="EQ286" s="556"/>
      <c r="ER286" s="556"/>
      <c r="ES286" s="560">
        <f t="shared" si="108"/>
        <v>0</v>
      </c>
      <c r="ET286" s="556"/>
      <c r="EU286" s="556"/>
      <c r="EV286" s="556"/>
      <c r="EW286" s="556"/>
      <c r="EX286" s="556"/>
      <c r="EY286" s="555">
        <f t="shared" si="95"/>
        <v>0</v>
      </c>
      <c r="EZ286" s="556"/>
      <c r="FA286" s="556"/>
      <c r="FB286" s="556"/>
      <c r="FC286" s="556"/>
      <c r="FD286" s="556"/>
      <c r="FE286" s="556"/>
      <c r="FG286" s="557">
        <f t="shared" si="96"/>
        <v>0</v>
      </c>
      <c r="FH286" s="558"/>
      <c r="FI286" s="558"/>
      <c r="FJ286" s="558"/>
      <c r="FK286" s="558"/>
      <c r="FL286" s="558"/>
      <c r="FM286" s="558"/>
      <c r="FN286" s="559">
        <f t="shared" si="109"/>
        <v>0</v>
      </c>
      <c r="FO286" s="558"/>
      <c r="FP286" s="558"/>
      <c r="FQ286" s="558"/>
      <c r="FR286" s="558"/>
      <c r="FS286" s="558"/>
      <c r="FT286" s="560">
        <f t="shared" si="110"/>
        <v>0</v>
      </c>
      <c r="FU286" s="556"/>
      <c r="FV286" s="556"/>
      <c r="FW286" s="556"/>
      <c r="FX286" s="556"/>
      <c r="FY286" s="556"/>
      <c r="FZ286" s="560">
        <f t="shared" si="111"/>
        <v>0</v>
      </c>
      <c r="GA286" s="556"/>
      <c r="GB286" s="556"/>
      <c r="GC286" s="556"/>
      <c r="GD286" s="556"/>
      <c r="GE286" s="556"/>
      <c r="GF286" s="555">
        <f t="shared" si="97"/>
        <v>0</v>
      </c>
      <c r="GG286" s="556"/>
      <c r="GH286" s="556"/>
      <c r="GI286" s="556"/>
      <c r="GJ286" s="556"/>
      <c r="GK286" s="556"/>
      <c r="GL286" s="556"/>
      <c r="GV286" s="1"/>
      <c r="GW286" s="1"/>
      <c r="GX286" s="1"/>
      <c r="GY286" s="1"/>
      <c r="GZ286" s="1"/>
      <c r="HA286" s="1"/>
      <c r="HB286" s="1"/>
      <c r="HC286" s="1"/>
      <c r="HD286" s="1"/>
      <c r="HE286" s="1"/>
      <c r="HF286" s="1"/>
      <c r="HG286" s="1"/>
      <c r="HH286" s="1"/>
      <c r="HI286" s="1"/>
    </row>
    <row r="287" spans="50:217" ht="12.75">
      <c r="AX287" s="141" t="str">
        <f t="shared" si="98"/>
        <v>-</v>
      </c>
      <c r="AY287" s="558">
        <f>IF(ROWS($AY$25:AY287)&gt;$BL$9,0,ROWS($AY$25:AY287))</f>
        <v>0</v>
      </c>
      <c r="AZ287" s="558"/>
      <c r="BA287" s="558"/>
      <c r="BB287" s="558"/>
      <c r="BC287" s="558"/>
      <c r="BD287" s="557">
        <f t="shared" si="90"/>
        <v>0</v>
      </c>
      <c r="BE287" s="558"/>
      <c r="BF287" s="558"/>
      <c r="BG287" s="558"/>
      <c r="BH287" s="558"/>
      <c r="BI287" s="558"/>
      <c r="BJ287" s="558"/>
      <c r="BK287" s="559">
        <f t="shared" si="99"/>
        <v>0</v>
      </c>
      <c r="BL287" s="558"/>
      <c r="BM287" s="558"/>
      <c r="BN287" s="558"/>
      <c r="BO287" s="558"/>
      <c r="BP287" s="558"/>
      <c r="BQ287" s="560">
        <f t="shared" si="100"/>
        <v>0</v>
      </c>
      <c r="BR287" s="556"/>
      <c r="BS287" s="556"/>
      <c r="BT287" s="556"/>
      <c r="BU287" s="556"/>
      <c r="BV287" s="556"/>
      <c r="BW287" s="560">
        <f t="shared" si="101"/>
        <v>0</v>
      </c>
      <c r="BX287" s="556"/>
      <c r="BY287" s="556"/>
      <c r="BZ287" s="556"/>
      <c r="CA287" s="556"/>
      <c r="CB287" s="556"/>
      <c r="CC287" s="555">
        <f t="shared" si="91"/>
        <v>0</v>
      </c>
      <c r="CD287" s="556"/>
      <c r="CE287" s="556"/>
      <c r="CF287" s="556"/>
      <c r="CG287" s="556"/>
      <c r="CH287" s="556"/>
      <c r="CI287" s="556"/>
      <c r="CK287" s="557">
        <f t="shared" si="92"/>
        <v>0</v>
      </c>
      <c r="CL287" s="558"/>
      <c r="CM287" s="558"/>
      <c r="CN287" s="558"/>
      <c r="CO287" s="558"/>
      <c r="CP287" s="558"/>
      <c r="CQ287" s="558"/>
      <c r="CR287" s="559">
        <f t="shared" si="102"/>
        <v>0</v>
      </c>
      <c r="CS287" s="558"/>
      <c r="CT287" s="558"/>
      <c r="CU287" s="558"/>
      <c r="CV287" s="558"/>
      <c r="CW287" s="558"/>
      <c r="CX287" s="560">
        <f t="shared" si="103"/>
        <v>0</v>
      </c>
      <c r="CY287" s="556"/>
      <c r="CZ287" s="556"/>
      <c r="DA287" s="556"/>
      <c r="DB287" s="556"/>
      <c r="DC287" s="556"/>
      <c r="DD287" s="560">
        <f t="shared" si="104"/>
        <v>0</v>
      </c>
      <c r="DE287" s="556"/>
      <c r="DF287" s="556"/>
      <c r="DG287" s="556"/>
      <c r="DH287" s="556"/>
      <c r="DI287" s="556"/>
      <c r="DJ287" s="555">
        <f t="shared" si="93"/>
        <v>0</v>
      </c>
      <c r="DK287" s="556"/>
      <c r="DL287" s="556"/>
      <c r="DM287" s="556"/>
      <c r="DN287" s="556"/>
      <c r="DO287" s="556"/>
      <c r="DP287" s="556"/>
      <c r="DT287" s="141" t="str">
        <f t="shared" si="105"/>
        <v>-</v>
      </c>
      <c r="DU287" s="558">
        <f>IF(ROWS($DU$25:DU287)&gt;$EH$9,0,ROWS($DU$25:DU287))</f>
        <v>0</v>
      </c>
      <c r="DV287" s="558"/>
      <c r="DW287" s="558"/>
      <c r="DX287" s="558"/>
      <c r="DY287" s="558"/>
      <c r="DZ287" s="557">
        <f t="shared" si="94"/>
        <v>0</v>
      </c>
      <c r="EA287" s="558"/>
      <c r="EB287" s="558"/>
      <c r="EC287" s="558"/>
      <c r="ED287" s="558"/>
      <c r="EE287" s="558"/>
      <c r="EF287" s="558"/>
      <c r="EG287" s="559">
        <f t="shared" si="106"/>
        <v>0</v>
      </c>
      <c r="EH287" s="558"/>
      <c r="EI287" s="558"/>
      <c r="EJ287" s="558"/>
      <c r="EK287" s="558"/>
      <c r="EL287" s="558"/>
      <c r="EM287" s="560">
        <f t="shared" si="107"/>
        <v>0</v>
      </c>
      <c r="EN287" s="556"/>
      <c r="EO287" s="556"/>
      <c r="EP287" s="556"/>
      <c r="EQ287" s="556"/>
      <c r="ER287" s="556"/>
      <c r="ES287" s="560">
        <f t="shared" si="108"/>
        <v>0</v>
      </c>
      <c r="ET287" s="556"/>
      <c r="EU287" s="556"/>
      <c r="EV287" s="556"/>
      <c r="EW287" s="556"/>
      <c r="EX287" s="556"/>
      <c r="EY287" s="555">
        <f t="shared" si="95"/>
        <v>0</v>
      </c>
      <c r="EZ287" s="556"/>
      <c r="FA287" s="556"/>
      <c r="FB287" s="556"/>
      <c r="FC287" s="556"/>
      <c r="FD287" s="556"/>
      <c r="FE287" s="556"/>
      <c r="FG287" s="557">
        <f t="shared" si="96"/>
        <v>0</v>
      </c>
      <c r="FH287" s="558"/>
      <c r="FI287" s="558"/>
      <c r="FJ287" s="558"/>
      <c r="FK287" s="558"/>
      <c r="FL287" s="558"/>
      <c r="FM287" s="558"/>
      <c r="FN287" s="559">
        <f t="shared" si="109"/>
        <v>0</v>
      </c>
      <c r="FO287" s="558"/>
      <c r="FP287" s="558"/>
      <c r="FQ287" s="558"/>
      <c r="FR287" s="558"/>
      <c r="FS287" s="558"/>
      <c r="FT287" s="560">
        <f t="shared" si="110"/>
        <v>0</v>
      </c>
      <c r="FU287" s="556"/>
      <c r="FV287" s="556"/>
      <c r="FW287" s="556"/>
      <c r="FX287" s="556"/>
      <c r="FY287" s="556"/>
      <c r="FZ287" s="560">
        <f t="shared" si="111"/>
        <v>0</v>
      </c>
      <c r="GA287" s="556"/>
      <c r="GB287" s="556"/>
      <c r="GC287" s="556"/>
      <c r="GD287" s="556"/>
      <c r="GE287" s="556"/>
      <c r="GF287" s="555">
        <f t="shared" si="97"/>
        <v>0</v>
      </c>
      <c r="GG287" s="556"/>
      <c r="GH287" s="556"/>
      <c r="GI287" s="556"/>
      <c r="GJ287" s="556"/>
      <c r="GK287" s="556"/>
      <c r="GL287" s="556"/>
      <c r="GV287" s="1"/>
      <c r="GW287" s="1"/>
      <c r="GX287" s="1"/>
      <c r="GY287" s="1"/>
      <c r="GZ287" s="1"/>
      <c r="HA287" s="1"/>
      <c r="HB287" s="1"/>
      <c r="HC287" s="1"/>
      <c r="HD287" s="1"/>
      <c r="HE287" s="1"/>
      <c r="HF287" s="1"/>
      <c r="HG287" s="1"/>
      <c r="HH287" s="1"/>
      <c r="HI287" s="1"/>
    </row>
    <row r="288" spans="50:217" ht="12.75">
      <c r="AX288" s="141" t="str">
        <f t="shared" si="98"/>
        <v>-</v>
      </c>
      <c r="AY288" s="558">
        <f>IF(ROWS($AY$25:AY288)&gt;$BL$9,0,ROWS($AY$25:AY288))</f>
        <v>0</v>
      </c>
      <c r="AZ288" s="558"/>
      <c r="BA288" s="558"/>
      <c r="BB288" s="558"/>
      <c r="BC288" s="558"/>
      <c r="BD288" s="557">
        <f t="shared" si="90"/>
        <v>0</v>
      </c>
      <c r="BE288" s="558"/>
      <c r="BF288" s="558"/>
      <c r="BG288" s="558"/>
      <c r="BH288" s="558"/>
      <c r="BI288" s="558"/>
      <c r="BJ288" s="558"/>
      <c r="BK288" s="559">
        <f t="shared" si="99"/>
        <v>0</v>
      </c>
      <c r="BL288" s="558"/>
      <c r="BM288" s="558"/>
      <c r="BN288" s="558"/>
      <c r="BO288" s="558"/>
      <c r="BP288" s="558"/>
      <c r="BQ288" s="560">
        <f t="shared" si="100"/>
        <v>0</v>
      </c>
      <c r="BR288" s="556"/>
      <c r="BS288" s="556"/>
      <c r="BT288" s="556"/>
      <c r="BU288" s="556"/>
      <c r="BV288" s="556"/>
      <c r="BW288" s="560">
        <f t="shared" si="101"/>
        <v>0</v>
      </c>
      <c r="BX288" s="556"/>
      <c r="BY288" s="556"/>
      <c r="BZ288" s="556"/>
      <c r="CA288" s="556"/>
      <c r="CB288" s="556"/>
      <c r="CC288" s="555">
        <f t="shared" si="91"/>
        <v>0</v>
      </c>
      <c r="CD288" s="556"/>
      <c r="CE288" s="556"/>
      <c r="CF288" s="556"/>
      <c r="CG288" s="556"/>
      <c r="CH288" s="556"/>
      <c r="CI288" s="556"/>
      <c r="CK288" s="557">
        <f t="shared" si="92"/>
        <v>0</v>
      </c>
      <c r="CL288" s="558"/>
      <c r="CM288" s="558"/>
      <c r="CN288" s="558"/>
      <c r="CO288" s="558"/>
      <c r="CP288" s="558"/>
      <c r="CQ288" s="558"/>
      <c r="CR288" s="559">
        <f t="shared" si="102"/>
        <v>0</v>
      </c>
      <c r="CS288" s="558"/>
      <c r="CT288" s="558"/>
      <c r="CU288" s="558"/>
      <c r="CV288" s="558"/>
      <c r="CW288" s="558"/>
      <c r="CX288" s="560">
        <f t="shared" si="103"/>
        <v>0</v>
      </c>
      <c r="CY288" s="556"/>
      <c r="CZ288" s="556"/>
      <c r="DA288" s="556"/>
      <c r="DB288" s="556"/>
      <c r="DC288" s="556"/>
      <c r="DD288" s="560">
        <f t="shared" si="104"/>
        <v>0</v>
      </c>
      <c r="DE288" s="556"/>
      <c r="DF288" s="556"/>
      <c r="DG288" s="556"/>
      <c r="DH288" s="556"/>
      <c r="DI288" s="556"/>
      <c r="DJ288" s="555">
        <f t="shared" si="93"/>
        <v>0</v>
      </c>
      <c r="DK288" s="556"/>
      <c r="DL288" s="556"/>
      <c r="DM288" s="556"/>
      <c r="DN288" s="556"/>
      <c r="DO288" s="556"/>
      <c r="DP288" s="556"/>
      <c r="DT288" s="141" t="str">
        <f t="shared" si="105"/>
        <v>-</v>
      </c>
      <c r="DU288" s="558">
        <f>IF(ROWS($DU$25:DU288)&gt;$EH$9,0,ROWS($DU$25:DU288))</f>
        <v>0</v>
      </c>
      <c r="DV288" s="558"/>
      <c r="DW288" s="558"/>
      <c r="DX288" s="558"/>
      <c r="DY288" s="558"/>
      <c r="DZ288" s="557">
        <f t="shared" si="94"/>
        <v>0</v>
      </c>
      <c r="EA288" s="558"/>
      <c r="EB288" s="558"/>
      <c r="EC288" s="558"/>
      <c r="ED288" s="558"/>
      <c r="EE288" s="558"/>
      <c r="EF288" s="558"/>
      <c r="EG288" s="559">
        <f t="shared" si="106"/>
        <v>0</v>
      </c>
      <c r="EH288" s="558"/>
      <c r="EI288" s="558"/>
      <c r="EJ288" s="558"/>
      <c r="EK288" s="558"/>
      <c r="EL288" s="558"/>
      <c r="EM288" s="560">
        <f t="shared" si="107"/>
        <v>0</v>
      </c>
      <c r="EN288" s="556"/>
      <c r="EO288" s="556"/>
      <c r="EP288" s="556"/>
      <c r="EQ288" s="556"/>
      <c r="ER288" s="556"/>
      <c r="ES288" s="560">
        <f t="shared" si="108"/>
        <v>0</v>
      </c>
      <c r="ET288" s="556"/>
      <c r="EU288" s="556"/>
      <c r="EV288" s="556"/>
      <c r="EW288" s="556"/>
      <c r="EX288" s="556"/>
      <c r="EY288" s="555">
        <f t="shared" si="95"/>
        <v>0</v>
      </c>
      <c r="EZ288" s="556"/>
      <c r="FA288" s="556"/>
      <c r="FB288" s="556"/>
      <c r="FC288" s="556"/>
      <c r="FD288" s="556"/>
      <c r="FE288" s="556"/>
      <c r="FG288" s="557">
        <f t="shared" si="96"/>
        <v>0</v>
      </c>
      <c r="FH288" s="558"/>
      <c r="FI288" s="558"/>
      <c r="FJ288" s="558"/>
      <c r="FK288" s="558"/>
      <c r="FL288" s="558"/>
      <c r="FM288" s="558"/>
      <c r="FN288" s="559">
        <f t="shared" si="109"/>
        <v>0</v>
      </c>
      <c r="FO288" s="558"/>
      <c r="FP288" s="558"/>
      <c r="FQ288" s="558"/>
      <c r="FR288" s="558"/>
      <c r="FS288" s="558"/>
      <c r="FT288" s="560">
        <f t="shared" si="110"/>
        <v>0</v>
      </c>
      <c r="FU288" s="556"/>
      <c r="FV288" s="556"/>
      <c r="FW288" s="556"/>
      <c r="FX288" s="556"/>
      <c r="FY288" s="556"/>
      <c r="FZ288" s="560">
        <f t="shared" si="111"/>
        <v>0</v>
      </c>
      <c r="GA288" s="556"/>
      <c r="GB288" s="556"/>
      <c r="GC288" s="556"/>
      <c r="GD288" s="556"/>
      <c r="GE288" s="556"/>
      <c r="GF288" s="555">
        <f t="shared" si="97"/>
        <v>0</v>
      </c>
      <c r="GG288" s="556"/>
      <c r="GH288" s="556"/>
      <c r="GI288" s="556"/>
      <c r="GJ288" s="556"/>
      <c r="GK288" s="556"/>
      <c r="GL288" s="556"/>
      <c r="GV288" s="1"/>
      <c r="GW288" s="1"/>
      <c r="GX288" s="1"/>
      <c r="GY288" s="1"/>
      <c r="GZ288" s="1"/>
      <c r="HA288" s="1"/>
      <c r="HB288" s="1"/>
      <c r="HC288" s="1"/>
      <c r="HD288" s="1"/>
      <c r="HE288" s="1"/>
      <c r="HF288" s="1"/>
      <c r="HG288" s="1"/>
      <c r="HH288" s="1"/>
      <c r="HI288" s="1"/>
    </row>
    <row r="289" spans="50:217" ht="12.75">
      <c r="AX289" s="141" t="str">
        <f t="shared" si="98"/>
        <v>-</v>
      </c>
      <c r="AY289" s="558">
        <f>IF(ROWS($AY$25:AY289)&gt;$BL$9,0,ROWS($AY$25:AY289))</f>
        <v>0</v>
      </c>
      <c r="AZ289" s="558"/>
      <c r="BA289" s="558"/>
      <c r="BB289" s="558"/>
      <c r="BC289" s="558"/>
      <c r="BD289" s="557">
        <f t="shared" si="90"/>
        <v>0</v>
      </c>
      <c r="BE289" s="558"/>
      <c r="BF289" s="558"/>
      <c r="BG289" s="558"/>
      <c r="BH289" s="558"/>
      <c r="BI289" s="558"/>
      <c r="BJ289" s="558"/>
      <c r="BK289" s="559">
        <f t="shared" si="99"/>
        <v>0</v>
      </c>
      <c r="BL289" s="558"/>
      <c r="BM289" s="558"/>
      <c r="BN289" s="558"/>
      <c r="BO289" s="558"/>
      <c r="BP289" s="558"/>
      <c r="BQ289" s="560">
        <f t="shared" si="100"/>
        <v>0</v>
      </c>
      <c r="BR289" s="556"/>
      <c r="BS289" s="556"/>
      <c r="BT289" s="556"/>
      <c r="BU289" s="556"/>
      <c r="BV289" s="556"/>
      <c r="BW289" s="560">
        <f t="shared" si="101"/>
        <v>0</v>
      </c>
      <c r="BX289" s="556"/>
      <c r="BY289" s="556"/>
      <c r="BZ289" s="556"/>
      <c r="CA289" s="556"/>
      <c r="CB289" s="556"/>
      <c r="CC289" s="555">
        <f t="shared" si="91"/>
        <v>0</v>
      </c>
      <c r="CD289" s="556"/>
      <c r="CE289" s="556"/>
      <c r="CF289" s="556"/>
      <c r="CG289" s="556"/>
      <c r="CH289" s="556"/>
      <c r="CI289" s="556"/>
      <c r="CK289" s="557">
        <f t="shared" si="92"/>
        <v>0</v>
      </c>
      <c r="CL289" s="558"/>
      <c r="CM289" s="558"/>
      <c r="CN289" s="558"/>
      <c r="CO289" s="558"/>
      <c r="CP289" s="558"/>
      <c r="CQ289" s="558"/>
      <c r="CR289" s="559">
        <f t="shared" si="102"/>
        <v>0</v>
      </c>
      <c r="CS289" s="558"/>
      <c r="CT289" s="558"/>
      <c r="CU289" s="558"/>
      <c r="CV289" s="558"/>
      <c r="CW289" s="558"/>
      <c r="CX289" s="560">
        <f t="shared" si="103"/>
        <v>0</v>
      </c>
      <c r="CY289" s="556"/>
      <c r="CZ289" s="556"/>
      <c r="DA289" s="556"/>
      <c r="DB289" s="556"/>
      <c r="DC289" s="556"/>
      <c r="DD289" s="560">
        <f t="shared" si="104"/>
        <v>0</v>
      </c>
      <c r="DE289" s="556"/>
      <c r="DF289" s="556"/>
      <c r="DG289" s="556"/>
      <c r="DH289" s="556"/>
      <c r="DI289" s="556"/>
      <c r="DJ289" s="555">
        <f t="shared" si="93"/>
        <v>0</v>
      </c>
      <c r="DK289" s="556"/>
      <c r="DL289" s="556"/>
      <c r="DM289" s="556"/>
      <c r="DN289" s="556"/>
      <c r="DO289" s="556"/>
      <c r="DP289" s="556"/>
      <c r="DT289" s="141" t="str">
        <f t="shared" si="105"/>
        <v>-</v>
      </c>
      <c r="DU289" s="558">
        <f>IF(ROWS($DU$25:DU289)&gt;$EH$9,0,ROWS($DU$25:DU289))</f>
        <v>0</v>
      </c>
      <c r="DV289" s="558"/>
      <c r="DW289" s="558"/>
      <c r="DX289" s="558"/>
      <c r="DY289" s="558"/>
      <c r="DZ289" s="557">
        <f t="shared" si="94"/>
        <v>0</v>
      </c>
      <c r="EA289" s="558"/>
      <c r="EB289" s="558"/>
      <c r="EC289" s="558"/>
      <c r="ED289" s="558"/>
      <c r="EE289" s="558"/>
      <c r="EF289" s="558"/>
      <c r="EG289" s="559">
        <f t="shared" si="106"/>
        <v>0</v>
      </c>
      <c r="EH289" s="558"/>
      <c r="EI289" s="558"/>
      <c r="EJ289" s="558"/>
      <c r="EK289" s="558"/>
      <c r="EL289" s="558"/>
      <c r="EM289" s="560">
        <f t="shared" si="107"/>
        <v>0</v>
      </c>
      <c r="EN289" s="556"/>
      <c r="EO289" s="556"/>
      <c r="EP289" s="556"/>
      <c r="EQ289" s="556"/>
      <c r="ER289" s="556"/>
      <c r="ES289" s="560">
        <f t="shared" si="108"/>
        <v>0</v>
      </c>
      <c r="ET289" s="556"/>
      <c r="EU289" s="556"/>
      <c r="EV289" s="556"/>
      <c r="EW289" s="556"/>
      <c r="EX289" s="556"/>
      <c r="EY289" s="555">
        <f t="shared" si="95"/>
        <v>0</v>
      </c>
      <c r="EZ289" s="556"/>
      <c r="FA289" s="556"/>
      <c r="FB289" s="556"/>
      <c r="FC289" s="556"/>
      <c r="FD289" s="556"/>
      <c r="FE289" s="556"/>
      <c r="FG289" s="557">
        <f t="shared" si="96"/>
        <v>0</v>
      </c>
      <c r="FH289" s="558"/>
      <c r="FI289" s="558"/>
      <c r="FJ289" s="558"/>
      <c r="FK289" s="558"/>
      <c r="FL289" s="558"/>
      <c r="FM289" s="558"/>
      <c r="FN289" s="559">
        <f t="shared" si="109"/>
        <v>0</v>
      </c>
      <c r="FO289" s="558"/>
      <c r="FP289" s="558"/>
      <c r="FQ289" s="558"/>
      <c r="FR289" s="558"/>
      <c r="FS289" s="558"/>
      <c r="FT289" s="560">
        <f t="shared" si="110"/>
        <v>0</v>
      </c>
      <c r="FU289" s="556"/>
      <c r="FV289" s="556"/>
      <c r="FW289" s="556"/>
      <c r="FX289" s="556"/>
      <c r="FY289" s="556"/>
      <c r="FZ289" s="560">
        <f t="shared" si="111"/>
        <v>0</v>
      </c>
      <c r="GA289" s="556"/>
      <c r="GB289" s="556"/>
      <c r="GC289" s="556"/>
      <c r="GD289" s="556"/>
      <c r="GE289" s="556"/>
      <c r="GF289" s="555">
        <f t="shared" si="97"/>
        <v>0</v>
      </c>
      <c r="GG289" s="556"/>
      <c r="GH289" s="556"/>
      <c r="GI289" s="556"/>
      <c r="GJ289" s="556"/>
      <c r="GK289" s="556"/>
      <c r="GL289" s="556"/>
      <c r="GV289" s="1"/>
      <c r="GW289" s="1"/>
      <c r="GX289" s="1"/>
      <c r="GY289" s="1"/>
      <c r="GZ289" s="1"/>
      <c r="HA289" s="1"/>
      <c r="HB289" s="1"/>
      <c r="HC289" s="1"/>
      <c r="HD289" s="1"/>
      <c r="HE289" s="1"/>
      <c r="HF289" s="1"/>
      <c r="HG289" s="1"/>
      <c r="HH289" s="1"/>
      <c r="HI289" s="1"/>
    </row>
    <row r="290" spans="50:217" ht="12.75">
      <c r="AX290" s="141" t="str">
        <f t="shared" si="98"/>
        <v>-</v>
      </c>
      <c r="AY290" s="558">
        <f>IF(ROWS($AY$25:AY290)&gt;$BL$9,0,ROWS($AY$25:AY290))</f>
        <v>0</v>
      </c>
      <c r="AZ290" s="558"/>
      <c r="BA290" s="558"/>
      <c r="BB290" s="558"/>
      <c r="BC290" s="558"/>
      <c r="BD290" s="557">
        <f t="shared" si="90"/>
        <v>0</v>
      </c>
      <c r="BE290" s="558"/>
      <c r="BF290" s="558"/>
      <c r="BG290" s="558"/>
      <c r="BH290" s="558"/>
      <c r="BI290" s="558"/>
      <c r="BJ290" s="558"/>
      <c r="BK290" s="559">
        <f t="shared" si="99"/>
        <v>0</v>
      </c>
      <c r="BL290" s="558"/>
      <c r="BM290" s="558"/>
      <c r="BN290" s="558"/>
      <c r="BO290" s="558"/>
      <c r="BP290" s="558"/>
      <c r="BQ290" s="560">
        <f t="shared" si="100"/>
        <v>0</v>
      </c>
      <c r="BR290" s="556"/>
      <c r="BS290" s="556"/>
      <c r="BT290" s="556"/>
      <c r="BU290" s="556"/>
      <c r="BV290" s="556"/>
      <c r="BW290" s="560">
        <f t="shared" si="101"/>
        <v>0</v>
      </c>
      <c r="BX290" s="556"/>
      <c r="BY290" s="556"/>
      <c r="BZ290" s="556"/>
      <c r="CA290" s="556"/>
      <c r="CB290" s="556"/>
      <c r="CC290" s="555">
        <f t="shared" si="91"/>
        <v>0</v>
      </c>
      <c r="CD290" s="556"/>
      <c r="CE290" s="556"/>
      <c r="CF290" s="556"/>
      <c r="CG290" s="556"/>
      <c r="CH290" s="556"/>
      <c r="CI290" s="556"/>
      <c r="CK290" s="557">
        <f t="shared" si="92"/>
        <v>0</v>
      </c>
      <c r="CL290" s="558"/>
      <c r="CM290" s="558"/>
      <c r="CN290" s="558"/>
      <c r="CO290" s="558"/>
      <c r="CP290" s="558"/>
      <c r="CQ290" s="558"/>
      <c r="CR290" s="559">
        <f t="shared" si="102"/>
        <v>0</v>
      </c>
      <c r="CS290" s="558"/>
      <c r="CT290" s="558"/>
      <c r="CU290" s="558"/>
      <c r="CV290" s="558"/>
      <c r="CW290" s="558"/>
      <c r="CX290" s="560">
        <f t="shared" si="103"/>
        <v>0</v>
      </c>
      <c r="CY290" s="556"/>
      <c r="CZ290" s="556"/>
      <c r="DA290" s="556"/>
      <c r="DB290" s="556"/>
      <c r="DC290" s="556"/>
      <c r="DD290" s="560">
        <f t="shared" si="104"/>
        <v>0</v>
      </c>
      <c r="DE290" s="556"/>
      <c r="DF290" s="556"/>
      <c r="DG290" s="556"/>
      <c r="DH290" s="556"/>
      <c r="DI290" s="556"/>
      <c r="DJ290" s="555">
        <f t="shared" si="93"/>
        <v>0</v>
      </c>
      <c r="DK290" s="556"/>
      <c r="DL290" s="556"/>
      <c r="DM290" s="556"/>
      <c r="DN290" s="556"/>
      <c r="DO290" s="556"/>
      <c r="DP290" s="556"/>
      <c r="DT290" s="141" t="str">
        <f t="shared" si="105"/>
        <v>-</v>
      </c>
      <c r="DU290" s="558">
        <f>IF(ROWS($DU$25:DU290)&gt;$EH$9,0,ROWS($DU$25:DU290))</f>
        <v>0</v>
      </c>
      <c r="DV290" s="558"/>
      <c r="DW290" s="558"/>
      <c r="DX290" s="558"/>
      <c r="DY290" s="558"/>
      <c r="DZ290" s="557">
        <f t="shared" si="94"/>
        <v>0</v>
      </c>
      <c r="EA290" s="558"/>
      <c r="EB290" s="558"/>
      <c r="EC290" s="558"/>
      <c r="ED290" s="558"/>
      <c r="EE290" s="558"/>
      <c r="EF290" s="558"/>
      <c r="EG290" s="559">
        <f t="shared" si="106"/>
        <v>0</v>
      </c>
      <c r="EH290" s="558"/>
      <c r="EI290" s="558"/>
      <c r="EJ290" s="558"/>
      <c r="EK290" s="558"/>
      <c r="EL290" s="558"/>
      <c r="EM290" s="560">
        <f t="shared" si="107"/>
        <v>0</v>
      </c>
      <c r="EN290" s="556"/>
      <c r="EO290" s="556"/>
      <c r="EP290" s="556"/>
      <c r="EQ290" s="556"/>
      <c r="ER290" s="556"/>
      <c r="ES290" s="560">
        <f t="shared" si="108"/>
        <v>0</v>
      </c>
      <c r="ET290" s="556"/>
      <c r="EU290" s="556"/>
      <c r="EV290" s="556"/>
      <c r="EW290" s="556"/>
      <c r="EX290" s="556"/>
      <c r="EY290" s="555">
        <f t="shared" si="95"/>
        <v>0</v>
      </c>
      <c r="EZ290" s="556"/>
      <c r="FA290" s="556"/>
      <c r="FB290" s="556"/>
      <c r="FC290" s="556"/>
      <c r="FD290" s="556"/>
      <c r="FE290" s="556"/>
      <c r="FG290" s="557">
        <f t="shared" si="96"/>
        <v>0</v>
      </c>
      <c r="FH290" s="558"/>
      <c r="FI290" s="558"/>
      <c r="FJ290" s="558"/>
      <c r="FK290" s="558"/>
      <c r="FL290" s="558"/>
      <c r="FM290" s="558"/>
      <c r="FN290" s="559">
        <f t="shared" si="109"/>
        <v>0</v>
      </c>
      <c r="FO290" s="558"/>
      <c r="FP290" s="558"/>
      <c r="FQ290" s="558"/>
      <c r="FR290" s="558"/>
      <c r="FS290" s="558"/>
      <c r="FT290" s="560">
        <f t="shared" si="110"/>
        <v>0</v>
      </c>
      <c r="FU290" s="556"/>
      <c r="FV290" s="556"/>
      <c r="FW290" s="556"/>
      <c r="FX290" s="556"/>
      <c r="FY290" s="556"/>
      <c r="FZ290" s="560">
        <f t="shared" si="111"/>
        <v>0</v>
      </c>
      <c r="GA290" s="556"/>
      <c r="GB290" s="556"/>
      <c r="GC290" s="556"/>
      <c r="GD290" s="556"/>
      <c r="GE290" s="556"/>
      <c r="GF290" s="555">
        <f t="shared" si="97"/>
        <v>0</v>
      </c>
      <c r="GG290" s="556"/>
      <c r="GH290" s="556"/>
      <c r="GI290" s="556"/>
      <c r="GJ290" s="556"/>
      <c r="GK290" s="556"/>
      <c r="GL290" s="556"/>
      <c r="GV290" s="1"/>
      <c r="GW290" s="1"/>
      <c r="GX290" s="1"/>
      <c r="GY290" s="1"/>
      <c r="GZ290" s="1"/>
      <c r="HA290" s="1"/>
      <c r="HB290" s="1"/>
      <c r="HC290" s="1"/>
      <c r="HD290" s="1"/>
      <c r="HE290" s="1"/>
      <c r="HF290" s="1"/>
      <c r="HG290" s="1"/>
      <c r="HH290" s="1"/>
      <c r="HI290" s="1"/>
    </row>
    <row r="291" spans="50:217" ht="12.75">
      <c r="AX291" s="141" t="str">
        <f t="shared" si="98"/>
        <v>-</v>
      </c>
      <c r="AY291" s="558">
        <f>IF(ROWS($AY$25:AY291)&gt;$BL$9,0,ROWS($AY$25:AY291))</f>
        <v>0</v>
      </c>
      <c r="AZ291" s="558"/>
      <c r="BA291" s="558"/>
      <c r="BB291" s="558"/>
      <c r="BC291" s="558"/>
      <c r="BD291" s="557">
        <f t="shared" si="90"/>
        <v>0</v>
      </c>
      <c r="BE291" s="558"/>
      <c r="BF291" s="558"/>
      <c r="BG291" s="558"/>
      <c r="BH291" s="558"/>
      <c r="BI291" s="558"/>
      <c r="BJ291" s="558"/>
      <c r="BK291" s="559">
        <f t="shared" si="99"/>
        <v>0</v>
      </c>
      <c r="BL291" s="558"/>
      <c r="BM291" s="558"/>
      <c r="BN291" s="558"/>
      <c r="BO291" s="558"/>
      <c r="BP291" s="558"/>
      <c r="BQ291" s="560">
        <f t="shared" si="100"/>
        <v>0</v>
      </c>
      <c r="BR291" s="556"/>
      <c r="BS291" s="556"/>
      <c r="BT291" s="556"/>
      <c r="BU291" s="556"/>
      <c r="BV291" s="556"/>
      <c r="BW291" s="560">
        <f t="shared" si="101"/>
        <v>0</v>
      </c>
      <c r="BX291" s="556"/>
      <c r="BY291" s="556"/>
      <c r="BZ291" s="556"/>
      <c r="CA291" s="556"/>
      <c r="CB291" s="556"/>
      <c r="CC291" s="555">
        <f t="shared" si="91"/>
        <v>0</v>
      </c>
      <c r="CD291" s="556"/>
      <c r="CE291" s="556"/>
      <c r="CF291" s="556"/>
      <c r="CG291" s="556"/>
      <c r="CH291" s="556"/>
      <c r="CI291" s="556"/>
      <c r="CK291" s="557">
        <f t="shared" si="92"/>
        <v>0</v>
      </c>
      <c r="CL291" s="558"/>
      <c r="CM291" s="558"/>
      <c r="CN291" s="558"/>
      <c r="CO291" s="558"/>
      <c r="CP291" s="558"/>
      <c r="CQ291" s="558"/>
      <c r="CR291" s="559">
        <f t="shared" si="102"/>
        <v>0</v>
      </c>
      <c r="CS291" s="558"/>
      <c r="CT291" s="558"/>
      <c r="CU291" s="558"/>
      <c r="CV291" s="558"/>
      <c r="CW291" s="558"/>
      <c r="CX291" s="560">
        <f t="shared" si="103"/>
        <v>0</v>
      </c>
      <c r="CY291" s="556"/>
      <c r="CZ291" s="556"/>
      <c r="DA291" s="556"/>
      <c r="DB291" s="556"/>
      <c r="DC291" s="556"/>
      <c r="DD291" s="560">
        <f t="shared" si="104"/>
        <v>0</v>
      </c>
      <c r="DE291" s="556"/>
      <c r="DF291" s="556"/>
      <c r="DG291" s="556"/>
      <c r="DH291" s="556"/>
      <c r="DI291" s="556"/>
      <c r="DJ291" s="555">
        <f t="shared" si="93"/>
        <v>0</v>
      </c>
      <c r="DK291" s="556"/>
      <c r="DL291" s="556"/>
      <c r="DM291" s="556"/>
      <c r="DN291" s="556"/>
      <c r="DO291" s="556"/>
      <c r="DP291" s="556"/>
      <c r="DT291" s="141" t="str">
        <f t="shared" si="105"/>
        <v>-</v>
      </c>
      <c r="DU291" s="558">
        <f>IF(ROWS($DU$25:DU291)&gt;$EH$9,0,ROWS($DU$25:DU291))</f>
        <v>0</v>
      </c>
      <c r="DV291" s="558"/>
      <c r="DW291" s="558"/>
      <c r="DX291" s="558"/>
      <c r="DY291" s="558"/>
      <c r="DZ291" s="557">
        <f t="shared" si="94"/>
        <v>0</v>
      </c>
      <c r="EA291" s="558"/>
      <c r="EB291" s="558"/>
      <c r="EC291" s="558"/>
      <c r="ED291" s="558"/>
      <c r="EE291" s="558"/>
      <c r="EF291" s="558"/>
      <c r="EG291" s="559">
        <f t="shared" si="106"/>
        <v>0</v>
      </c>
      <c r="EH291" s="558"/>
      <c r="EI291" s="558"/>
      <c r="EJ291" s="558"/>
      <c r="EK291" s="558"/>
      <c r="EL291" s="558"/>
      <c r="EM291" s="560">
        <f t="shared" si="107"/>
        <v>0</v>
      </c>
      <c r="EN291" s="556"/>
      <c r="EO291" s="556"/>
      <c r="EP291" s="556"/>
      <c r="EQ291" s="556"/>
      <c r="ER291" s="556"/>
      <c r="ES291" s="560">
        <f t="shared" si="108"/>
        <v>0</v>
      </c>
      <c r="ET291" s="556"/>
      <c r="EU291" s="556"/>
      <c r="EV291" s="556"/>
      <c r="EW291" s="556"/>
      <c r="EX291" s="556"/>
      <c r="EY291" s="555">
        <f t="shared" si="95"/>
        <v>0</v>
      </c>
      <c r="EZ291" s="556"/>
      <c r="FA291" s="556"/>
      <c r="FB291" s="556"/>
      <c r="FC291" s="556"/>
      <c r="FD291" s="556"/>
      <c r="FE291" s="556"/>
      <c r="FG291" s="557">
        <f t="shared" si="96"/>
        <v>0</v>
      </c>
      <c r="FH291" s="558"/>
      <c r="FI291" s="558"/>
      <c r="FJ291" s="558"/>
      <c r="FK291" s="558"/>
      <c r="FL291" s="558"/>
      <c r="FM291" s="558"/>
      <c r="FN291" s="559">
        <f t="shared" si="109"/>
        <v>0</v>
      </c>
      <c r="FO291" s="558"/>
      <c r="FP291" s="558"/>
      <c r="FQ291" s="558"/>
      <c r="FR291" s="558"/>
      <c r="FS291" s="558"/>
      <c r="FT291" s="560">
        <f t="shared" si="110"/>
        <v>0</v>
      </c>
      <c r="FU291" s="556"/>
      <c r="FV291" s="556"/>
      <c r="FW291" s="556"/>
      <c r="FX291" s="556"/>
      <c r="FY291" s="556"/>
      <c r="FZ291" s="560">
        <f t="shared" si="111"/>
        <v>0</v>
      </c>
      <c r="GA291" s="556"/>
      <c r="GB291" s="556"/>
      <c r="GC291" s="556"/>
      <c r="GD291" s="556"/>
      <c r="GE291" s="556"/>
      <c r="GF291" s="555">
        <f t="shared" si="97"/>
        <v>0</v>
      </c>
      <c r="GG291" s="556"/>
      <c r="GH291" s="556"/>
      <c r="GI291" s="556"/>
      <c r="GJ291" s="556"/>
      <c r="GK291" s="556"/>
      <c r="GL291" s="556"/>
      <c r="GV291" s="1"/>
      <c r="GW291" s="1"/>
      <c r="GX291" s="1"/>
      <c r="GY291" s="1"/>
      <c r="GZ291" s="1"/>
      <c r="HA291" s="1"/>
      <c r="HB291" s="1"/>
      <c r="HC291" s="1"/>
      <c r="HD291" s="1"/>
      <c r="HE291" s="1"/>
      <c r="HF291" s="1"/>
      <c r="HG291" s="1"/>
      <c r="HH291" s="1"/>
      <c r="HI291" s="1"/>
    </row>
    <row r="292" spans="50:217" ht="12.75">
      <c r="AX292" s="141" t="str">
        <f t="shared" si="98"/>
        <v>-</v>
      </c>
      <c r="AY292" s="558">
        <f>IF(ROWS($AY$25:AY292)&gt;$BL$9,0,ROWS($AY$25:AY292))</f>
        <v>0</v>
      </c>
      <c r="AZ292" s="558"/>
      <c r="BA292" s="558"/>
      <c r="BB292" s="558"/>
      <c r="BC292" s="558"/>
      <c r="BD292" s="557">
        <f t="shared" si="90"/>
        <v>0</v>
      </c>
      <c r="BE292" s="558"/>
      <c r="BF292" s="558"/>
      <c r="BG292" s="558"/>
      <c r="BH292" s="558"/>
      <c r="BI292" s="558"/>
      <c r="BJ292" s="558"/>
      <c r="BK292" s="559">
        <f t="shared" si="99"/>
        <v>0</v>
      </c>
      <c r="BL292" s="558"/>
      <c r="BM292" s="558"/>
      <c r="BN292" s="558"/>
      <c r="BO292" s="558"/>
      <c r="BP292" s="558"/>
      <c r="BQ292" s="560">
        <f t="shared" si="100"/>
        <v>0</v>
      </c>
      <c r="BR292" s="556"/>
      <c r="BS292" s="556"/>
      <c r="BT292" s="556"/>
      <c r="BU292" s="556"/>
      <c r="BV292" s="556"/>
      <c r="BW292" s="560">
        <f t="shared" si="101"/>
        <v>0</v>
      </c>
      <c r="BX292" s="556"/>
      <c r="BY292" s="556"/>
      <c r="BZ292" s="556"/>
      <c r="CA292" s="556"/>
      <c r="CB292" s="556"/>
      <c r="CC292" s="555">
        <f t="shared" si="91"/>
        <v>0</v>
      </c>
      <c r="CD292" s="556"/>
      <c r="CE292" s="556"/>
      <c r="CF292" s="556"/>
      <c r="CG292" s="556"/>
      <c r="CH292" s="556"/>
      <c r="CI292" s="556"/>
      <c r="CK292" s="557">
        <f t="shared" si="92"/>
        <v>0</v>
      </c>
      <c r="CL292" s="558"/>
      <c r="CM292" s="558"/>
      <c r="CN292" s="558"/>
      <c r="CO292" s="558"/>
      <c r="CP292" s="558"/>
      <c r="CQ292" s="558"/>
      <c r="CR292" s="559">
        <f t="shared" si="102"/>
        <v>0</v>
      </c>
      <c r="CS292" s="558"/>
      <c r="CT292" s="558"/>
      <c r="CU292" s="558"/>
      <c r="CV292" s="558"/>
      <c r="CW292" s="558"/>
      <c r="CX292" s="560">
        <f t="shared" si="103"/>
        <v>0</v>
      </c>
      <c r="CY292" s="556"/>
      <c r="CZ292" s="556"/>
      <c r="DA292" s="556"/>
      <c r="DB292" s="556"/>
      <c r="DC292" s="556"/>
      <c r="DD292" s="560">
        <f t="shared" si="104"/>
        <v>0</v>
      </c>
      <c r="DE292" s="556"/>
      <c r="DF292" s="556"/>
      <c r="DG292" s="556"/>
      <c r="DH292" s="556"/>
      <c r="DI292" s="556"/>
      <c r="DJ292" s="555">
        <f t="shared" si="93"/>
        <v>0</v>
      </c>
      <c r="DK292" s="556"/>
      <c r="DL292" s="556"/>
      <c r="DM292" s="556"/>
      <c r="DN292" s="556"/>
      <c r="DO292" s="556"/>
      <c r="DP292" s="556"/>
      <c r="DT292" s="141" t="str">
        <f t="shared" si="105"/>
        <v>-</v>
      </c>
      <c r="DU292" s="558">
        <f>IF(ROWS($DU$25:DU292)&gt;$EH$9,0,ROWS($DU$25:DU292))</f>
        <v>0</v>
      </c>
      <c r="DV292" s="558"/>
      <c r="DW292" s="558"/>
      <c r="DX292" s="558"/>
      <c r="DY292" s="558"/>
      <c r="DZ292" s="557">
        <f t="shared" si="94"/>
        <v>0</v>
      </c>
      <c r="EA292" s="558"/>
      <c r="EB292" s="558"/>
      <c r="EC292" s="558"/>
      <c r="ED292" s="558"/>
      <c r="EE292" s="558"/>
      <c r="EF292" s="558"/>
      <c r="EG292" s="559">
        <f t="shared" si="106"/>
        <v>0</v>
      </c>
      <c r="EH292" s="558"/>
      <c r="EI292" s="558"/>
      <c r="EJ292" s="558"/>
      <c r="EK292" s="558"/>
      <c r="EL292" s="558"/>
      <c r="EM292" s="560">
        <f t="shared" si="107"/>
        <v>0</v>
      </c>
      <c r="EN292" s="556"/>
      <c r="EO292" s="556"/>
      <c r="EP292" s="556"/>
      <c r="EQ292" s="556"/>
      <c r="ER292" s="556"/>
      <c r="ES292" s="560">
        <f t="shared" si="108"/>
        <v>0</v>
      </c>
      <c r="ET292" s="556"/>
      <c r="EU292" s="556"/>
      <c r="EV292" s="556"/>
      <c r="EW292" s="556"/>
      <c r="EX292" s="556"/>
      <c r="EY292" s="555">
        <f t="shared" si="95"/>
        <v>0</v>
      </c>
      <c r="EZ292" s="556"/>
      <c r="FA292" s="556"/>
      <c r="FB292" s="556"/>
      <c r="FC292" s="556"/>
      <c r="FD292" s="556"/>
      <c r="FE292" s="556"/>
      <c r="FG292" s="557">
        <f t="shared" si="96"/>
        <v>0</v>
      </c>
      <c r="FH292" s="558"/>
      <c r="FI292" s="558"/>
      <c r="FJ292" s="558"/>
      <c r="FK292" s="558"/>
      <c r="FL292" s="558"/>
      <c r="FM292" s="558"/>
      <c r="FN292" s="559">
        <f t="shared" si="109"/>
        <v>0</v>
      </c>
      <c r="FO292" s="558"/>
      <c r="FP292" s="558"/>
      <c r="FQ292" s="558"/>
      <c r="FR292" s="558"/>
      <c r="FS292" s="558"/>
      <c r="FT292" s="560">
        <f t="shared" si="110"/>
        <v>0</v>
      </c>
      <c r="FU292" s="556"/>
      <c r="FV292" s="556"/>
      <c r="FW292" s="556"/>
      <c r="FX292" s="556"/>
      <c r="FY292" s="556"/>
      <c r="FZ292" s="560">
        <f t="shared" si="111"/>
        <v>0</v>
      </c>
      <c r="GA292" s="556"/>
      <c r="GB292" s="556"/>
      <c r="GC292" s="556"/>
      <c r="GD292" s="556"/>
      <c r="GE292" s="556"/>
      <c r="GF292" s="555">
        <f t="shared" si="97"/>
        <v>0</v>
      </c>
      <c r="GG292" s="556"/>
      <c r="GH292" s="556"/>
      <c r="GI292" s="556"/>
      <c r="GJ292" s="556"/>
      <c r="GK292" s="556"/>
      <c r="GL292" s="556"/>
      <c r="GV292" s="1"/>
      <c r="GW292" s="1"/>
      <c r="GX292" s="1"/>
      <c r="GY292" s="1"/>
      <c r="GZ292" s="1"/>
      <c r="HA292" s="1"/>
      <c r="HB292" s="1"/>
      <c r="HC292" s="1"/>
      <c r="HD292" s="1"/>
      <c r="HE292" s="1"/>
      <c r="HF292" s="1"/>
      <c r="HG292" s="1"/>
      <c r="HH292" s="1"/>
      <c r="HI292" s="1"/>
    </row>
    <row r="293" spans="50:217" ht="12.75">
      <c r="AX293" s="141" t="str">
        <f t="shared" si="98"/>
        <v>-</v>
      </c>
      <c r="AY293" s="558">
        <f>IF(ROWS($AY$25:AY293)&gt;$BL$9,0,ROWS($AY$25:AY293))</f>
        <v>0</v>
      </c>
      <c r="AZ293" s="558"/>
      <c r="BA293" s="558"/>
      <c r="BB293" s="558"/>
      <c r="BC293" s="558"/>
      <c r="BD293" s="557">
        <f t="shared" si="90"/>
        <v>0</v>
      </c>
      <c r="BE293" s="558"/>
      <c r="BF293" s="558"/>
      <c r="BG293" s="558"/>
      <c r="BH293" s="558"/>
      <c r="BI293" s="558"/>
      <c r="BJ293" s="558"/>
      <c r="BK293" s="559">
        <f t="shared" si="99"/>
        <v>0</v>
      </c>
      <c r="BL293" s="558"/>
      <c r="BM293" s="558"/>
      <c r="BN293" s="558"/>
      <c r="BO293" s="558"/>
      <c r="BP293" s="558"/>
      <c r="BQ293" s="560">
        <f t="shared" si="100"/>
        <v>0</v>
      </c>
      <c r="BR293" s="556"/>
      <c r="BS293" s="556"/>
      <c r="BT293" s="556"/>
      <c r="BU293" s="556"/>
      <c r="BV293" s="556"/>
      <c r="BW293" s="560">
        <f t="shared" si="101"/>
        <v>0</v>
      </c>
      <c r="BX293" s="556"/>
      <c r="BY293" s="556"/>
      <c r="BZ293" s="556"/>
      <c r="CA293" s="556"/>
      <c r="CB293" s="556"/>
      <c r="CC293" s="555">
        <f t="shared" si="91"/>
        <v>0</v>
      </c>
      <c r="CD293" s="556"/>
      <c r="CE293" s="556"/>
      <c r="CF293" s="556"/>
      <c r="CG293" s="556"/>
      <c r="CH293" s="556"/>
      <c r="CI293" s="556"/>
      <c r="CK293" s="557">
        <f t="shared" si="92"/>
        <v>0</v>
      </c>
      <c r="CL293" s="558"/>
      <c r="CM293" s="558"/>
      <c r="CN293" s="558"/>
      <c r="CO293" s="558"/>
      <c r="CP293" s="558"/>
      <c r="CQ293" s="558"/>
      <c r="CR293" s="559">
        <f t="shared" si="102"/>
        <v>0</v>
      </c>
      <c r="CS293" s="558"/>
      <c r="CT293" s="558"/>
      <c r="CU293" s="558"/>
      <c r="CV293" s="558"/>
      <c r="CW293" s="558"/>
      <c r="CX293" s="560">
        <f t="shared" si="103"/>
        <v>0</v>
      </c>
      <c r="CY293" s="556"/>
      <c r="CZ293" s="556"/>
      <c r="DA293" s="556"/>
      <c r="DB293" s="556"/>
      <c r="DC293" s="556"/>
      <c r="DD293" s="560">
        <f t="shared" si="104"/>
        <v>0</v>
      </c>
      <c r="DE293" s="556"/>
      <c r="DF293" s="556"/>
      <c r="DG293" s="556"/>
      <c r="DH293" s="556"/>
      <c r="DI293" s="556"/>
      <c r="DJ293" s="555">
        <f t="shared" si="93"/>
        <v>0</v>
      </c>
      <c r="DK293" s="556"/>
      <c r="DL293" s="556"/>
      <c r="DM293" s="556"/>
      <c r="DN293" s="556"/>
      <c r="DO293" s="556"/>
      <c r="DP293" s="556"/>
      <c r="DT293" s="141" t="str">
        <f t="shared" si="105"/>
        <v>-</v>
      </c>
      <c r="DU293" s="558">
        <f>IF(ROWS($DU$25:DU293)&gt;$EH$9,0,ROWS($DU$25:DU293))</f>
        <v>0</v>
      </c>
      <c r="DV293" s="558"/>
      <c r="DW293" s="558"/>
      <c r="DX293" s="558"/>
      <c r="DY293" s="558"/>
      <c r="DZ293" s="557">
        <f t="shared" si="94"/>
        <v>0</v>
      </c>
      <c r="EA293" s="558"/>
      <c r="EB293" s="558"/>
      <c r="EC293" s="558"/>
      <c r="ED293" s="558"/>
      <c r="EE293" s="558"/>
      <c r="EF293" s="558"/>
      <c r="EG293" s="559">
        <f t="shared" si="106"/>
        <v>0</v>
      </c>
      <c r="EH293" s="558"/>
      <c r="EI293" s="558"/>
      <c r="EJ293" s="558"/>
      <c r="EK293" s="558"/>
      <c r="EL293" s="558"/>
      <c r="EM293" s="560">
        <f t="shared" si="107"/>
        <v>0</v>
      </c>
      <c r="EN293" s="556"/>
      <c r="EO293" s="556"/>
      <c r="EP293" s="556"/>
      <c r="EQ293" s="556"/>
      <c r="ER293" s="556"/>
      <c r="ES293" s="560">
        <f t="shared" si="108"/>
        <v>0</v>
      </c>
      <c r="ET293" s="556"/>
      <c r="EU293" s="556"/>
      <c r="EV293" s="556"/>
      <c r="EW293" s="556"/>
      <c r="EX293" s="556"/>
      <c r="EY293" s="555">
        <f t="shared" si="95"/>
        <v>0</v>
      </c>
      <c r="EZ293" s="556"/>
      <c r="FA293" s="556"/>
      <c r="FB293" s="556"/>
      <c r="FC293" s="556"/>
      <c r="FD293" s="556"/>
      <c r="FE293" s="556"/>
      <c r="FG293" s="557">
        <f t="shared" si="96"/>
        <v>0</v>
      </c>
      <c r="FH293" s="558"/>
      <c r="FI293" s="558"/>
      <c r="FJ293" s="558"/>
      <c r="FK293" s="558"/>
      <c r="FL293" s="558"/>
      <c r="FM293" s="558"/>
      <c r="FN293" s="559">
        <f t="shared" si="109"/>
        <v>0</v>
      </c>
      <c r="FO293" s="558"/>
      <c r="FP293" s="558"/>
      <c r="FQ293" s="558"/>
      <c r="FR293" s="558"/>
      <c r="FS293" s="558"/>
      <c r="FT293" s="560">
        <f t="shared" si="110"/>
        <v>0</v>
      </c>
      <c r="FU293" s="556"/>
      <c r="FV293" s="556"/>
      <c r="FW293" s="556"/>
      <c r="FX293" s="556"/>
      <c r="FY293" s="556"/>
      <c r="FZ293" s="560">
        <f t="shared" si="111"/>
        <v>0</v>
      </c>
      <c r="GA293" s="556"/>
      <c r="GB293" s="556"/>
      <c r="GC293" s="556"/>
      <c r="GD293" s="556"/>
      <c r="GE293" s="556"/>
      <c r="GF293" s="555">
        <f t="shared" si="97"/>
        <v>0</v>
      </c>
      <c r="GG293" s="556"/>
      <c r="GH293" s="556"/>
      <c r="GI293" s="556"/>
      <c r="GJ293" s="556"/>
      <c r="GK293" s="556"/>
      <c r="GL293" s="556"/>
      <c r="GV293" s="1"/>
      <c r="GW293" s="1"/>
      <c r="GX293" s="1"/>
      <c r="GY293" s="1"/>
      <c r="GZ293" s="1"/>
      <c r="HA293" s="1"/>
      <c r="HB293" s="1"/>
      <c r="HC293" s="1"/>
      <c r="HD293" s="1"/>
      <c r="HE293" s="1"/>
      <c r="HF293" s="1"/>
      <c r="HG293" s="1"/>
      <c r="HH293" s="1"/>
      <c r="HI293" s="1"/>
    </row>
    <row r="294" spans="50:217" ht="12.75">
      <c r="AX294" s="141" t="str">
        <f t="shared" si="98"/>
        <v>-</v>
      </c>
      <c r="AY294" s="558">
        <f>IF(ROWS($AY$25:AY294)&gt;$BL$9,0,ROWS($AY$25:AY294))</f>
        <v>0</v>
      </c>
      <c r="AZ294" s="558"/>
      <c r="BA294" s="558"/>
      <c r="BB294" s="558"/>
      <c r="BC294" s="558"/>
      <c r="BD294" s="557">
        <f t="shared" si="90"/>
        <v>0</v>
      </c>
      <c r="BE294" s="558"/>
      <c r="BF294" s="558"/>
      <c r="BG294" s="558"/>
      <c r="BH294" s="558"/>
      <c r="BI294" s="558"/>
      <c r="BJ294" s="558"/>
      <c r="BK294" s="559">
        <f t="shared" si="99"/>
        <v>0</v>
      </c>
      <c r="BL294" s="558"/>
      <c r="BM294" s="558"/>
      <c r="BN294" s="558"/>
      <c r="BO294" s="558"/>
      <c r="BP294" s="558"/>
      <c r="BQ294" s="560">
        <f t="shared" si="100"/>
        <v>0</v>
      </c>
      <c r="BR294" s="556"/>
      <c r="BS294" s="556"/>
      <c r="BT294" s="556"/>
      <c r="BU294" s="556"/>
      <c r="BV294" s="556"/>
      <c r="BW294" s="560">
        <f t="shared" si="101"/>
        <v>0</v>
      </c>
      <c r="BX294" s="556"/>
      <c r="BY294" s="556"/>
      <c r="BZ294" s="556"/>
      <c r="CA294" s="556"/>
      <c r="CB294" s="556"/>
      <c r="CC294" s="555">
        <f t="shared" si="91"/>
        <v>0</v>
      </c>
      <c r="CD294" s="556"/>
      <c r="CE294" s="556"/>
      <c r="CF294" s="556"/>
      <c r="CG294" s="556"/>
      <c r="CH294" s="556"/>
      <c r="CI294" s="556"/>
      <c r="CK294" s="557">
        <f t="shared" si="92"/>
        <v>0</v>
      </c>
      <c r="CL294" s="558"/>
      <c r="CM294" s="558"/>
      <c r="CN294" s="558"/>
      <c r="CO294" s="558"/>
      <c r="CP294" s="558"/>
      <c r="CQ294" s="558"/>
      <c r="CR294" s="559">
        <f t="shared" si="102"/>
        <v>0</v>
      </c>
      <c r="CS294" s="558"/>
      <c r="CT294" s="558"/>
      <c r="CU294" s="558"/>
      <c r="CV294" s="558"/>
      <c r="CW294" s="558"/>
      <c r="CX294" s="560">
        <f t="shared" si="103"/>
        <v>0</v>
      </c>
      <c r="CY294" s="556"/>
      <c r="CZ294" s="556"/>
      <c r="DA294" s="556"/>
      <c r="DB294" s="556"/>
      <c r="DC294" s="556"/>
      <c r="DD294" s="560">
        <f t="shared" si="104"/>
        <v>0</v>
      </c>
      <c r="DE294" s="556"/>
      <c r="DF294" s="556"/>
      <c r="DG294" s="556"/>
      <c r="DH294" s="556"/>
      <c r="DI294" s="556"/>
      <c r="DJ294" s="555">
        <f t="shared" si="93"/>
        <v>0</v>
      </c>
      <c r="DK294" s="556"/>
      <c r="DL294" s="556"/>
      <c r="DM294" s="556"/>
      <c r="DN294" s="556"/>
      <c r="DO294" s="556"/>
      <c r="DP294" s="556"/>
      <c r="DT294" s="141" t="str">
        <f t="shared" si="105"/>
        <v>-</v>
      </c>
      <c r="DU294" s="558">
        <f>IF(ROWS($DU$25:DU294)&gt;$EH$9,0,ROWS($DU$25:DU294))</f>
        <v>0</v>
      </c>
      <c r="DV294" s="558"/>
      <c r="DW294" s="558"/>
      <c r="DX294" s="558"/>
      <c r="DY294" s="558"/>
      <c r="DZ294" s="557">
        <f t="shared" si="94"/>
        <v>0</v>
      </c>
      <c r="EA294" s="558"/>
      <c r="EB294" s="558"/>
      <c r="EC294" s="558"/>
      <c r="ED294" s="558"/>
      <c r="EE294" s="558"/>
      <c r="EF294" s="558"/>
      <c r="EG294" s="559">
        <f t="shared" si="106"/>
        <v>0</v>
      </c>
      <c r="EH294" s="558"/>
      <c r="EI294" s="558"/>
      <c r="EJ294" s="558"/>
      <c r="EK294" s="558"/>
      <c r="EL294" s="558"/>
      <c r="EM294" s="560">
        <f t="shared" si="107"/>
        <v>0</v>
      </c>
      <c r="EN294" s="556"/>
      <c r="EO294" s="556"/>
      <c r="EP294" s="556"/>
      <c r="EQ294" s="556"/>
      <c r="ER294" s="556"/>
      <c r="ES294" s="560">
        <f t="shared" si="108"/>
        <v>0</v>
      </c>
      <c r="ET294" s="556"/>
      <c r="EU294" s="556"/>
      <c r="EV294" s="556"/>
      <c r="EW294" s="556"/>
      <c r="EX294" s="556"/>
      <c r="EY294" s="555">
        <f t="shared" si="95"/>
        <v>0</v>
      </c>
      <c r="EZ294" s="556"/>
      <c r="FA294" s="556"/>
      <c r="FB294" s="556"/>
      <c r="FC294" s="556"/>
      <c r="FD294" s="556"/>
      <c r="FE294" s="556"/>
      <c r="FG294" s="557">
        <f t="shared" si="96"/>
        <v>0</v>
      </c>
      <c r="FH294" s="558"/>
      <c r="FI294" s="558"/>
      <c r="FJ294" s="558"/>
      <c r="FK294" s="558"/>
      <c r="FL294" s="558"/>
      <c r="FM294" s="558"/>
      <c r="FN294" s="559">
        <f t="shared" si="109"/>
        <v>0</v>
      </c>
      <c r="FO294" s="558"/>
      <c r="FP294" s="558"/>
      <c r="FQ294" s="558"/>
      <c r="FR294" s="558"/>
      <c r="FS294" s="558"/>
      <c r="FT294" s="560">
        <f t="shared" si="110"/>
        <v>0</v>
      </c>
      <c r="FU294" s="556"/>
      <c r="FV294" s="556"/>
      <c r="FW294" s="556"/>
      <c r="FX294" s="556"/>
      <c r="FY294" s="556"/>
      <c r="FZ294" s="560">
        <f t="shared" si="111"/>
        <v>0</v>
      </c>
      <c r="GA294" s="556"/>
      <c r="GB294" s="556"/>
      <c r="GC294" s="556"/>
      <c r="GD294" s="556"/>
      <c r="GE294" s="556"/>
      <c r="GF294" s="555">
        <f t="shared" si="97"/>
        <v>0</v>
      </c>
      <c r="GG294" s="556"/>
      <c r="GH294" s="556"/>
      <c r="GI294" s="556"/>
      <c r="GJ294" s="556"/>
      <c r="GK294" s="556"/>
      <c r="GL294" s="556"/>
      <c r="GV294" s="1"/>
      <c r="GW294" s="1"/>
      <c r="GX294" s="1"/>
      <c r="GY294" s="1"/>
      <c r="GZ294" s="1"/>
      <c r="HA294" s="1"/>
      <c r="HB294" s="1"/>
      <c r="HC294" s="1"/>
      <c r="HD294" s="1"/>
      <c r="HE294" s="1"/>
      <c r="HF294" s="1"/>
      <c r="HG294" s="1"/>
      <c r="HH294" s="1"/>
      <c r="HI294" s="1"/>
    </row>
    <row r="295" spans="50:217" ht="12.75">
      <c r="AX295" s="141" t="str">
        <f t="shared" si="98"/>
        <v>-</v>
      </c>
      <c r="AY295" s="558">
        <f>IF(ROWS($AY$25:AY295)&gt;$BL$9,0,ROWS($AY$25:AY295))</f>
        <v>0</v>
      </c>
      <c r="AZ295" s="558"/>
      <c r="BA295" s="558"/>
      <c r="BB295" s="558"/>
      <c r="BC295" s="558"/>
      <c r="BD295" s="557">
        <f t="shared" si="90"/>
        <v>0</v>
      </c>
      <c r="BE295" s="558"/>
      <c r="BF295" s="558"/>
      <c r="BG295" s="558"/>
      <c r="BH295" s="558"/>
      <c r="BI295" s="558"/>
      <c r="BJ295" s="558"/>
      <c r="BK295" s="559">
        <f t="shared" si="99"/>
        <v>0</v>
      </c>
      <c r="BL295" s="558"/>
      <c r="BM295" s="558"/>
      <c r="BN295" s="558"/>
      <c r="BO295" s="558"/>
      <c r="BP295" s="558"/>
      <c r="BQ295" s="560">
        <f t="shared" si="100"/>
        <v>0</v>
      </c>
      <c r="BR295" s="556"/>
      <c r="BS295" s="556"/>
      <c r="BT295" s="556"/>
      <c r="BU295" s="556"/>
      <c r="BV295" s="556"/>
      <c r="BW295" s="560">
        <f t="shared" si="101"/>
        <v>0</v>
      </c>
      <c r="BX295" s="556"/>
      <c r="BY295" s="556"/>
      <c r="BZ295" s="556"/>
      <c r="CA295" s="556"/>
      <c r="CB295" s="556"/>
      <c r="CC295" s="555">
        <f t="shared" si="91"/>
        <v>0</v>
      </c>
      <c r="CD295" s="556"/>
      <c r="CE295" s="556"/>
      <c r="CF295" s="556"/>
      <c r="CG295" s="556"/>
      <c r="CH295" s="556"/>
      <c r="CI295" s="556"/>
      <c r="CK295" s="557">
        <f t="shared" si="92"/>
        <v>0</v>
      </c>
      <c r="CL295" s="558"/>
      <c r="CM295" s="558"/>
      <c r="CN295" s="558"/>
      <c r="CO295" s="558"/>
      <c r="CP295" s="558"/>
      <c r="CQ295" s="558"/>
      <c r="CR295" s="559">
        <f t="shared" si="102"/>
        <v>0</v>
      </c>
      <c r="CS295" s="558"/>
      <c r="CT295" s="558"/>
      <c r="CU295" s="558"/>
      <c r="CV295" s="558"/>
      <c r="CW295" s="558"/>
      <c r="CX295" s="560">
        <f t="shared" si="103"/>
        <v>0</v>
      </c>
      <c r="CY295" s="556"/>
      <c r="CZ295" s="556"/>
      <c r="DA295" s="556"/>
      <c r="DB295" s="556"/>
      <c r="DC295" s="556"/>
      <c r="DD295" s="560">
        <f t="shared" si="104"/>
        <v>0</v>
      </c>
      <c r="DE295" s="556"/>
      <c r="DF295" s="556"/>
      <c r="DG295" s="556"/>
      <c r="DH295" s="556"/>
      <c r="DI295" s="556"/>
      <c r="DJ295" s="555">
        <f t="shared" si="93"/>
        <v>0</v>
      </c>
      <c r="DK295" s="556"/>
      <c r="DL295" s="556"/>
      <c r="DM295" s="556"/>
      <c r="DN295" s="556"/>
      <c r="DO295" s="556"/>
      <c r="DP295" s="556"/>
      <c r="DT295" s="141" t="str">
        <f t="shared" si="105"/>
        <v>-</v>
      </c>
      <c r="DU295" s="558">
        <f>IF(ROWS($DU$25:DU295)&gt;$EH$9,0,ROWS($DU$25:DU295))</f>
        <v>0</v>
      </c>
      <c r="DV295" s="558"/>
      <c r="DW295" s="558"/>
      <c r="DX295" s="558"/>
      <c r="DY295" s="558"/>
      <c r="DZ295" s="557">
        <f t="shared" si="94"/>
        <v>0</v>
      </c>
      <c r="EA295" s="558"/>
      <c r="EB295" s="558"/>
      <c r="EC295" s="558"/>
      <c r="ED295" s="558"/>
      <c r="EE295" s="558"/>
      <c r="EF295" s="558"/>
      <c r="EG295" s="559">
        <f t="shared" si="106"/>
        <v>0</v>
      </c>
      <c r="EH295" s="558"/>
      <c r="EI295" s="558"/>
      <c r="EJ295" s="558"/>
      <c r="EK295" s="558"/>
      <c r="EL295" s="558"/>
      <c r="EM295" s="560">
        <f t="shared" si="107"/>
        <v>0</v>
      </c>
      <c r="EN295" s="556"/>
      <c r="EO295" s="556"/>
      <c r="EP295" s="556"/>
      <c r="EQ295" s="556"/>
      <c r="ER295" s="556"/>
      <c r="ES295" s="560">
        <f t="shared" si="108"/>
        <v>0</v>
      </c>
      <c r="ET295" s="556"/>
      <c r="EU295" s="556"/>
      <c r="EV295" s="556"/>
      <c r="EW295" s="556"/>
      <c r="EX295" s="556"/>
      <c r="EY295" s="555">
        <f t="shared" si="95"/>
        <v>0</v>
      </c>
      <c r="EZ295" s="556"/>
      <c r="FA295" s="556"/>
      <c r="FB295" s="556"/>
      <c r="FC295" s="556"/>
      <c r="FD295" s="556"/>
      <c r="FE295" s="556"/>
      <c r="FG295" s="557">
        <f t="shared" si="96"/>
        <v>0</v>
      </c>
      <c r="FH295" s="558"/>
      <c r="FI295" s="558"/>
      <c r="FJ295" s="558"/>
      <c r="FK295" s="558"/>
      <c r="FL295" s="558"/>
      <c r="FM295" s="558"/>
      <c r="FN295" s="559">
        <f t="shared" si="109"/>
        <v>0</v>
      </c>
      <c r="FO295" s="558"/>
      <c r="FP295" s="558"/>
      <c r="FQ295" s="558"/>
      <c r="FR295" s="558"/>
      <c r="FS295" s="558"/>
      <c r="FT295" s="560">
        <f t="shared" si="110"/>
        <v>0</v>
      </c>
      <c r="FU295" s="556"/>
      <c r="FV295" s="556"/>
      <c r="FW295" s="556"/>
      <c r="FX295" s="556"/>
      <c r="FY295" s="556"/>
      <c r="FZ295" s="560">
        <f t="shared" si="111"/>
        <v>0</v>
      </c>
      <c r="GA295" s="556"/>
      <c r="GB295" s="556"/>
      <c r="GC295" s="556"/>
      <c r="GD295" s="556"/>
      <c r="GE295" s="556"/>
      <c r="GF295" s="555">
        <f t="shared" si="97"/>
        <v>0</v>
      </c>
      <c r="GG295" s="556"/>
      <c r="GH295" s="556"/>
      <c r="GI295" s="556"/>
      <c r="GJ295" s="556"/>
      <c r="GK295" s="556"/>
      <c r="GL295" s="556"/>
      <c r="GV295" s="1"/>
      <c r="GW295" s="1"/>
      <c r="GX295" s="1"/>
      <c r="GY295" s="1"/>
      <c r="GZ295" s="1"/>
      <c r="HA295" s="1"/>
      <c r="HB295" s="1"/>
      <c r="HC295" s="1"/>
      <c r="HD295" s="1"/>
      <c r="HE295" s="1"/>
      <c r="HF295" s="1"/>
      <c r="HG295" s="1"/>
      <c r="HH295" s="1"/>
      <c r="HI295" s="1"/>
    </row>
    <row r="296" spans="50:217" ht="12.75">
      <c r="AX296" s="141" t="str">
        <f t="shared" si="98"/>
        <v>-</v>
      </c>
      <c r="AY296" s="558">
        <f>IF(ROWS($AY$25:AY296)&gt;$BL$9,0,ROWS($AY$25:AY296))</f>
        <v>0</v>
      </c>
      <c r="AZ296" s="558"/>
      <c r="BA296" s="558"/>
      <c r="BB296" s="558"/>
      <c r="BC296" s="558"/>
      <c r="BD296" s="557">
        <f t="shared" si="90"/>
        <v>0</v>
      </c>
      <c r="BE296" s="558"/>
      <c r="BF296" s="558"/>
      <c r="BG296" s="558"/>
      <c r="BH296" s="558"/>
      <c r="BI296" s="558"/>
      <c r="BJ296" s="558"/>
      <c r="BK296" s="559">
        <f t="shared" si="99"/>
        <v>0</v>
      </c>
      <c r="BL296" s="558"/>
      <c r="BM296" s="558"/>
      <c r="BN296" s="558"/>
      <c r="BO296" s="558"/>
      <c r="BP296" s="558"/>
      <c r="BQ296" s="560">
        <f t="shared" si="100"/>
        <v>0</v>
      </c>
      <c r="BR296" s="556"/>
      <c r="BS296" s="556"/>
      <c r="BT296" s="556"/>
      <c r="BU296" s="556"/>
      <c r="BV296" s="556"/>
      <c r="BW296" s="560">
        <f t="shared" si="101"/>
        <v>0</v>
      </c>
      <c r="BX296" s="556"/>
      <c r="BY296" s="556"/>
      <c r="BZ296" s="556"/>
      <c r="CA296" s="556"/>
      <c r="CB296" s="556"/>
      <c r="CC296" s="555">
        <f t="shared" si="91"/>
        <v>0</v>
      </c>
      <c r="CD296" s="556"/>
      <c r="CE296" s="556"/>
      <c r="CF296" s="556"/>
      <c r="CG296" s="556"/>
      <c r="CH296" s="556"/>
      <c r="CI296" s="556"/>
      <c r="CK296" s="557">
        <f t="shared" si="92"/>
        <v>0</v>
      </c>
      <c r="CL296" s="558"/>
      <c r="CM296" s="558"/>
      <c r="CN296" s="558"/>
      <c r="CO296" s="558"/>
      <c r="CP296" s="558"/>
      <c r="CQ296" s="558"/>
      <c r="CR296" s="559">
        <f t="shared" si="102"/>
        <v>0</v>
      </c>
      <c r="CS296" s="558"/>
      <c r="CT296" s="558"/>
      <c r="CU296" s="558"/>
      <c r="CV296" s="558"/>
      <c r="CW296" s="558"/>
      <c r="CX296" s="560">
        <f t="shared" si="103"/>
        <v>0</v>
      </c>
      <c r="CY296" s="556"/>
      <c r="CZ296" s="556"/>
      <c r="DA296" s="556"/>
      <c r="DB296" s="556"/>
      <c r="DC296" s="556"/>
      <c r="DD296" s="560">
        <f t="shared" si="104"/>
        <v>0</v>
      </c>
      <c r="DE296" s="556"/>
      <c r="DF296" s="556"/>
      <c r="DG296" s="556"/>
      <c r="DH296" s="556"/>
      <c r="DI296" s="556"/>
      <c r="DJ296" s="555">
        <f t="shared" si="93"/>
        <v>0</v>
      </c>
      <c r="DK296" s="556"/>
      <c r="DL296" s="556"/>
      <c r="DM296" s="556"/>
      <c r="DN296" s="556"/>
      <c r="DO296" s="556"/>
      <c r="DP296" s="556"/>
      <c r="DT296" s="141" t="str">
        <f t="shared" si="105"/>
        <v>-</v>
      </c>
      <c r="DU296" s="558">
        <f>IF(ROWS($DU$25:DU296)&gt;$EH$9,0,ROWS($DU$25:DU296))</f>
        <v>0</v>
      </c>
      <c r="DV296" s="558"/>
      <c r="DW296" s="558"/>
      <c r="DX296" s="558"/>
      <c r="DY296" s="558"/>
      <c r="DZ296" s="557">
        <f t="shared" si="94"/>
        <v>0</v>
      </c>
      <c r="EA296" s="558"/>
      <c r="EB296" s="558"/>
      <c r="EC296" s="558"/>
      <c r="ED296" s="558"/>
      <c r="EE296" s="558"/>
      <c r="EF296" s="558"/>
      <c r="EG296" s="559">
        <f t="shared" si="106"/>
        <v>0</v>
      </c>
      <c r="EH296" s="558"/>
      <c r="EI296" s="558"/>
      <c r="EJ296" s="558"/>
      <c r="EK296" s="558"/>
      <c r="EL296" s="558"/>
      <c r="EM296" s="560">
        <f t="shared" si="107"/>
        <v>0</v>
      </c>
      <c r="EN296" s="556"/>
      <c r="EO296" s="556"/>
      <c r="EP296" s="556"/>
      <c r="EQ296" s="556"/>
      <c r="ER296" s="556"/>
      <c r="ES296" s="560">
        <f t="shared" si="108"/>
        <v>0</v>
      </c>
      <c r="ET296" s="556"/>
      <c r="EU296" s="556"/>
      <c r="EV296" s="556"/>
      <c r="EW296" s="556"/>
      <c r="EX296" s="556"/>
      <c r="EY296" s="555">
        <f t="shared" si="95"/>
        <v>0</v>
      </c>
      <c r="EZ296" s="556"/>
      <c r="FA296" s="556"/>
      <c r="FB296" s="556"/>
      <c r="FC296" s="556"/>
      <c r="FD296" s="556"/>
      <c r="FE296" s="556"/>
      <c r="FG296" s="557">
        <f t="shared" si="96"/>
        <v>0</v>
      </c>
      <c r="FH296" s="558"/>
      <c r="FI296" s="558"/>
      <c r="FJ296" s="558"/>
      <c r="FK296" s="558"/>
      <c r="FL296" s="558"/>
      <c r="FM296" s="558"/>
      <c r="FN296" s="559">
        <f t="shared" si="109"/>
        <v>0</v>
      </c>
      <c r="FO296" s="558"/>
      <c r="FP296" s="558"/>
      <c r="FQ296" s="558"/>
      <c r="FR296" s="558"/>
      <c r="FS296" s="558"/>
      <c r="FT296" s="560">
        <f t="shared" si="110"/>
        <v>0</v>
      </c>
      <c r="FU296" s="556"/>
      <c r="FV296" s="556"/>
      <c r="FW296" s="556"/>
      <c r="FX296" s="556"/>
      <c r="FY296" s="556"/>
      <c r="FZ296" s="560">
        <f t="shared" si="111"/>
        <v>0</v>
      </c>
      <c r="GA296" s="556"/>
      <c r="GB296" s="556"/>
      <c r="GC296" s="556"/>
      <c r="GD296" s="556"/>
      <c r="GE296" s="556"/>
      <c r="GF296" s="555">
        <f t="shared" si="97"/>
        <v>0</v>
      </c>
      <c r="GG296" s="556"/>
      <c r="GH296" s="556"/>
      <c r="GI296" s="556"/>
      <c r="GJ296" s="556"/>
      <c r="GK296" s="556"/>
      <c r="GL296" s="556"/>
      <c r="GV296" s="1"/>
      <c r="GW296" s="1"/>
      <c r="GX296" s="1"/>
      <c r="GY296" s="1"/>
      <c r="GZ296" s="1"/>
      <c r="HA296" s="1"/>
      <c r="HB296" s="1"/>
      <c r="HC296" s="1"/>
      <c r="HD296" s="1"/>
      <c r="HE296" s="1"/>
      <c r="HF296" s="1"/>
      <c r="HG296" s="1"/>
      <c r="HH296" s="1"/>
      <c r="HI296" s="1"/>
    </row>
    <row r="297" spans="50:217" ht="12.75">
      <c r="AX297" s="141" t="str">
        <f t="shared" si="98"/>
        <v>-</v>
      </c>
      <c r="AY297" s="558">
        <f>IF(ROWS($AY$25:AY297)&gt;$BL$9,0,ROWS($AY$25:AY297))</f>
        <v>0</v>
      </c>
      <c r="AZ297" s="558"/>
      <c r="BA297" s="558"/>
      <c r="BB297" s="558"/>
      <c r="BC297" s="558"/>
      <c r="BD297" s="557">
        <f t="shared" si="90"/>
        <v>0</v>
      </c>
      <c r="BE297" s="558"/>
      <c r="BF297" s="558"/>
      <c r="BG297" s="558"/>
      <c r="BH297" s="558"/>
      <c r="BI297" s="558"/>
      <c r="BJ297" s="558"/>
      <c r="BK297" s="559">
        <f t="shared" si="99"/>
        <v>0</v>
      </c>
      <c r="BL297" s="558"/>
      <c r="BM297" s="558"/>
      <c r="BN297" s="558"/>
      <c r="BO297" s="558"/>
      <c r="BP297" s="558"/>
      <c r="BQ297" s="560">
        <f t="shared" si="100"/>
        <v>0</v>
      </c>
      <c r="BR297" s="556"/>
      <c r="BS297" s="556"/>
      <c r="BT297" s="556"/>
      <c r="BU297" s="556"/>
      <c r="BV297" s="556"/>
      <c r="BW297" s="560">
        <f t="shared" si="101"/>
        <v>0</v>
      </c>
      <c r="BX297" s="556"/>
      <c r="BY297" s="556"/>
      <c r="BZ297" s="556"/>
      <c r="CA297" s="556"/>
      <c r="CB297" s="556"/>
      <c r="CC297" s="555">
        <f t="shared" si="91"/>
        <v>0</v>
      </c>
      <c r="CD297" s="556"/>
      <c r="CE297" s="556"/>
      <c r="CF297" s="556"/>
      <c r="CG297" s="556"/>
      <c r="CH297" s="556"/>
      <c r="CI297" s="556"/>
      <c r="CK297" s="557">
        <f t="shared" si="92"/>
        <v>0</v>
      </c>
      <c r="CL297" s="558"/>
      <c r="CM297" s="558"/>
      <c r="CN297" s="558"/>
      <c r="CO297" s="558"/>
      <c r="CP297" s="558"/>
      <c r="CQ297" s="558"/>
      <c r="CR297" s="559">
        <f t="shared" si="102"/>
        <v>0</v>
      </c>
      <c r="CS297" s="558"/>
      <c r="CT297" s="558"/>
      <c r="CU297" s="558"/>
      <c r="CV297" s="558"/>
      <c r="CW297" s="558"/>
      <c r="CX297" s="560">
        <f t="shared" si="103"/>
        <v>0</v>
      </c>
      <c r="CY297" s="556"/>
      <c r="CZ297" s="556"/>
      <c r="DA297" s="556"/>
      <c r="DB297" s="556"/>
      <c r="DC297" s="556"/>
      <c r="DD297" s="560">
        <f t="shared" si="104"/>
        <v>0</v>
      </c>
      <c r="DE297" s="556"/>
      <c r="DF297" s="556"/>
      <c r="DG297" s="556"/>
      <c r="DH297" s="556"/>
      <c r="DI297" s="556"/>
      <c r="DJ297" s="555">
        <f t="shared" si="93"/>
        <v>0</v>
      </c>
      <c r="DK297" s="556"/>
      <c r="DL297" s="556"/>
      <c r="DM297" s="556"/>
      <c r="DN297" s="556"/>
      <c r="DO297" s="556"/>
      <c r="DP297" s="556"/>
      <c r="DT297" s="141" t="str">
        <f t="shared" si="105"/>
        <v>-</v>
      </c>
      <c r="DU297" s="558">
        <f>IF(ROWS($DU$25:DU297)&gt;$EH$9,0,ROWS($DU$25:DU297))</f>
        <v>0</v>
      </c>
      <c r="DV297" s="558"/>
      <c r="DW297" s="558"/>
      <c r="DX297" s="558"/>
      <c r="DY297" s="558"/>
      <c r="DZ297" s="557">
        <f t="shared" si="94"/>
        <v>0</v>
      </c>
      <c r="EA297" s="558"/>
      <c r="EB297" s="558"/>
      <c r="EC297" s="558"/>
      <c r="ED297" s="558"/>
      <c r="EE297" s="558"/>
      <c r="EF297" s="558"/>
      <c r="EG297" s="559">
        <f t="shared" si="106"/>
        <v>0</v>
      </c>
      <c r="EH297" s="558"/>
      <c r="EI297" s="558"/>
      <c r="EJ297" s="558"/>
      <c r="EK297" s="558"/>
      <c r="EL297" s="558"/>
      <c r="EM297" s="560">
        <f t="shared" si="107"/>
        <v>0</v>
      </c>
      <c r="EN297" s="556"/>
      <c r="EO297" s="556"/>
      <c r="EP297" s="556"/>
      <c r="EQ297" s="556"/>
      <c r="ER297" s="556"/>
      <c r="ES297" s="560">
        <f t="shared" si="108"/>
        <v>0</v>
      </c>
      <c r="ET297" s="556"/>
      <c r="EU297" s="556"/>
      <c r="EV297" s="556"/>
      <c r="EW297" s="556"/>
      <c r="EX297" s="556"/>
      <c r="EY297" s="555">
        <f t="shared" si="95"/>
        <v>0</v>
      </c>
      <c r="EZ297" s="556"/>
      <c r="FA297" s="556"/>
      <c r="FB297" s="556"/>
      <c r="FC297" s="556"/>
      <c r="FD297" s="556"/>
      <c r="FE297" s="556"/>
      <c r="FG297" s="557">
        <f t="shared" si="96"/>
        <v>0</v>
      </c>
      <c r="FH297" s="558"/>
      <c r="FI297" s="558"/>
      <c r="FJ297" s="558"/>
      <c r="FK297" s="558"/>
      <c r="FL297" s="558"/>
      <c r="FM297" s="558"/>
      <c r="FN297" s="559">
        <f t="shared" si="109"/>
        <v>0</v>
      </c>
      <c r="FO297" s="558"/>
      <c r="FP297" s="558"/>
      <c r="FQ297" s="558"/>
      <c r="FR297" s="558"/>
      <c r="FS297" s="558"/>
      <c r="FT297" s="560">
        <f t="shared" si="110"/>
        <v>0</v>
      </c>
      <c r="FU297" s="556"/>
      <c r="FV297" s="556"/>
      <c r="FW297" s="556"/>
      <c r="FX297" s="556"/>
      <c r="FY297" s="556"/>
      <c r="FZ297" s="560">
        <f t="shared" si="111"/>
        <v>0</v>
      </c>
      <c r="GA297" s="556"/>
      <c r="GB297" s="556"/>
      <c r="GC297" s="556"/>
      <c r="GD297" s="556"/>
      <c r="GE297" s="556"/>
      <c r="GF297" s="555">
        <f t="shared" si="97"/>
        <v>0</v>
      </c>
      <c r="GG297" s="556"/>
      <c r="GH297" s="556"/>
      <c r="GI297" s="556"/>
      <c r="GJ297" s="556"/>
      <c r="GK297" s="556"/>
      <c r="GL297" s="556"/>
      <c r="GV297" s="1"/>
      <c r="GW297" s="1"/>
      <c r="GX297" s="1"/>
      <c r="GY297" s="1"/>
      <c r="GZ297" s="1"/>
      <c r="HA297" s="1"/>
      <c r="HB297" s="1"/>
      <c r="HC297" s="1"/>
      <c r="HD297" s="1"/>
      <c r="HE297" s="1"/>
      <c r="HF297" s="1"/>
      <c r="HG297" s="1"/>
      <c r="HH297" s="1"/>
      <c r="HI297" s="1"/>
    </row>
    <row r="298" spans="50:217" ht="12.75">
      <c r="AX298" s="141" t="str">
        <f t="shared" si="98"/>
        <v>-</v>
      </c>
      <c r="AY298" s="558">
        <f>IF(ROWS($AY$25:AY298)&gt;$BL$9,0,ROWS($AY$25:AY298))</f>
        <v>0</v>
      </c>
      <c r="AZ298" s="558"/>
      <c r="BA298" s="558"/>
      <c r="BB298" s="558"/>
      <c r="BC298" s="558"/>
      <c r="BD298" s="557">
        <f t="shared" si="90"/>
        <v>0</v>
      </c>
      <c r="BE298" s="558"/>
      <c r="BF298" s="558"/>
      <c r="BG298" s="558"/>
      <c r="BH298" s="558"/>
      <c r="BI298" s="558"/>
      <c r="BJ298" s="558"/>
      <c r="BK298" s="559">
        <f t="shared" si="99"/>
        <v>0</v>
      </c>
      <c r="BL298" s="558"/>
      <c r="BM298" s="558"/>
      <c r="BN298" s="558"/>
      <c r="BO298" s="558"/>
      <c r="BP298" s="558"/>
      <c r="BQ298" s="560">
        <f t="shared" si="100"/>
        <v>0</v>
      </c>
      <c r="BR298" s="556"/>
      <c r="BS298" s="556"/>
      <c r="BT298" s="556"/>
      <c r="BU298" s="556"/>
      <c r="BV298" s="556"/>
      <c r="BW298" s="560">
        <f t="shared" si="101"/>
        <v>0</v>
      </c>
      <c r="BX298" s="556"/>
      <c r="BY298" s="556"/>
      <c r="BZ298" s="556"/>
      <c r="CA298" s="556"/>
      <c r="CB298" s="556"/>
      <c r="CC298" s="555">
        <f t="shared" si="91"/>
        <v>0</v>
      </c>
      <c r="CD298" s="556"/>
      <c r="CE298" s="556"/>
      <c r="CF298" s="556"/>
      <c r="CG298" s="556"/>
      <c r="CH298" s="556"/>
      <c r="CI298" s="556"/>
      <c r="CK298" s="557">
        <f t="shared" si="92"/>
        <v>0</v>
      </c>
      <c r="CL298" s="558"/>
      <c r="CM298" s="558"/>
      <c r="CN298" s="558"/>
      <c r="CO298" s="558"/>
      <c r="CP298" s="558"/>
      <c r="CQ298" s="558"/>
      <c r="CR298" s="559">
        <f t="shared" si="102"/>
        <v>0</v>
      </c>
      <c r="CS298" s="558"/>
      <c r="CT298" s="558"/>
      <c r="CU298" s="558"/>
      <c r="CV298" s="558"/>
      <c r="CW298" s="558"/>
      <c r="CX298" s="560">
        <f t="shared" si="103"/>
        <v>0</v>
      </c>
      <c r="CY298" s="556"/>
      <c r="CZ298" s="556"/>
      <c r="DA298" s="556"/>
      <c r="DB298" s="556"/>
      <c r="DC298" s="556"/>
      <c r="DD298" s="560">
        <f t="shared" si="104"/>
        <v>0</v>
      </c>
      <c r="DE298" s="556"/>
      <c r="DF298" s="556"/>
      <c r="DG298" s="556"/>
      <c r="DH298" s="556"/>
      <c r="DI298" s="556"/>
      <c r="DJ298" s="555">
        <f t="shared" si="93"/>
        <v>0</v>
      </c>
      <c r="DK298" s="556"/>
      <c r="DL298" s="556"/>
      <c r="DM298" s="556"/>
      <c r="DN298" s="556"/>
      <c r="DO298" s="556"/>
      <c r="DP298" s="556"/>
      <c r="DT298" s="141" t="str">
        <f t="shared" si="105"/>
        <v>-</v>
      </c>
      <c r="DU298" s="558">
        <f>IF(ROWS($DU$25:DU298)&gt;$EH$9,0,ROWS($DU$25:DU298))</f>
        <v>0</v>
      </c>
      <c r="DV298" s="558"/>
      <c r="DW298" s="558"/>
      <c r="DX298" s="558"/>
      <c r="DY298" s="558"/>
      <c r="DZ298" s="557">
        <f t="shared" si="94"/>
        <v>0</v>
      </c>
      <c r="EA298" s="558"/>
      <c r="EB298" s="558"/>
      <c r="EC298" s="558"/>
      <c r="ED298" s="558"/>
      <c r="EE298" s="558"/>
      <c r="EF298" s="558"/>
      <c r="EG298" s="559">
        <f t="shared" si="106"/>
        <v>0</v>
      </c>
      <c r="EH298" s="558"/>
      <c r="EI298" s="558"/>
      <c r="EJ298" s="558"/>
      <c r="EK298" s="558"/>
      <c r="EL298" s="558"/>
      <c r="EM298" s="560">
        <f t="shared" si="107"/>
        <v>0</v>
      </c>
      <c r="EN298" s="556"/>
      <c r="EO298" s="556"/>
      <c r="EP298" s="556"/>
      <c r="EQ298" s="556"/>
      <c r="ER298" s="556"/>
      <c r="ES298" s="560">
        <f t="shared" si="108"/>
        <v>0</v>
      </c>
      <c r="ET298" s="556"/>
      <c r="EU298" s="556"/>
      <c r="EV298" s="556"/>
      <c r="EW298" s="556"/>
      <c r="EX298" s="556"/>
      <c r="EY298" s="555">
        <f t="shared" si="95"/>
        <v>0</v>
      </c>
      <c r="EZ298" s="556"/>
      <c r="FA298" s="556"/>
      <c r="FB298" s="556"/>
      <c r="FC298" s="556"/>
      <c r="FD298" s="556"/>
      <c r="FE298" s="556"/>
      <c r="FG298" s="557">
        <f t="shared" si="96"/>
        <v>0</v>
      </c>
      <c r="FH298" s="558"/>
      <c r="FI298" s="558"/>
      <c r="FJ298" s="558"/>
      <c r="FK298" s="558"/>
      <c r="FL298" s="558"/>
      <c r="FM298" s="558"/>
      <c r="FN298" s="559">
        <f t="shared" si="109"/>
        <v>0</v>
      </c>
      <c r="FO298" s="558"/>
      <c r="FP298" s="558"/>
      <c r="FQ298" s="558"/>
      <c r="FR298" s="558"/>
      <c r="FS298" s="558"/>
      <c r="FT298" s="560">
        <f t="shared" si="110"/>
        <v>0</v>
      </c>
      <c r="FU298" s="556"/>
      <c r="FV298" s="556"/>
      <c r="FW298" s="556"/>
      <c r="FX298" s="556"/>
      <c r="FY298" s="556"/>
      <c r="FZ298" s="560">
        <f t="shared" si="111"/>
        <v>0</v>
      </c>
      <c r="GA298" s="556"/>
      <c r="GB298" s="556"/>
      <c r="GC298" s="556"/>
      <c r="GD298" s="556"/>
      <c r="GE298" s="556"/>
      <c r="GF298" s="555">
        <f t="shared" si="97"/>
        <v>0</v>
      </c>
      <c r="GG298" s="556"/>
      <c r="GH298" s="556"/>
      <c r="GI298" s="556"/>
      <c r="GJ298" s="556"/>
      <c r="GK298" s="556"/>
      <c r="GL298" s="556"/>
      <c r="GV298" s="1"/>
      <c r="GW298" s="1"/>
      <c r="GX298" s="1"/>
      <c r="GY298" s="1"/>
      <c r="GZ298" s="1"/>
      <c r="HA298" s="1"/>
      <c r="HB298" s="1"/>
      <c r="HC298" s="1"/>
      <c r="HD298" s="1"/>
      <c r="HE298" s="1"/>
      <c r="HF298" s="1"/>
      <c r="HG298" s="1"/>
      <c r="HH298" s="1"/>
      <c r="HI298" s="1"/>
    </row>
    <row r="299" spans="50:217" ht="12.75">
      <c r="AX299" s="141" t="str">
        <f t="shared" si="98"/>
        <v>-</v>
      </c>
      <c r="AY299" s="558">
        <f>IF(ROWS($AY$25:AY299)&gt;$BL$9,0,ROWS($AY$25:AY299))</f>
        <v>0</v>
      </c>
      <c r="AZ299" s="558"/>
      <c r="BA299" s="558"/>
      <c r="BB299" s="558"/>
      <c r="BC299" s="558"/>
      <c r="BD299" s="557">
        <f t="shared" si="90"/>
        <v>0</v>
      </c>
      <c r="BE299" s="558"/>
      <c r="BF299" s="558"/>
      <c r="BG299" s="558"/>
      <c r="BH299" s="558"/>
      <c r="BI299" s="558"/>
      <c r="BJ299" s="558"/>
      <c r="BK299" s="559">
        <f t="shared" si="99"/>
        <v>0</v>
      </c>
      <c r="BL299" s="558"/>
      <c r="BM299" s="558"/>
      <c r="BN299" s="558"/>
      <c r="BO299" s="558"/>
      <c r="BP299" s="558"/>
      <c r="BQ299" s="560">
        <f t="shared" si="100"/>
        <v>0</v>
      </c>
      <c r="BR299" s="556"/>
      <c r="BS299" s="556"/>
      <c r="BT299" s="556"/>
      <c r="BU299" s="556"/>
      <c r="BV299" s="556"/>
      <c r="BW299" s="560">
        <f t="shared" si="101"/>
        <v>0</v>
      </c>
      <c r="BX299" s="556"/>
      <c r="BY299" s="556"/>
      <c r="BZ299" s="556"/>
      <c r="CA299" s="556"/>
      <c r="CB299" s="556"/>
      <c r="CC299" s="555">
        <f t="shared" si="91"/>
        <v>0</v>
      </c>
      <c r="CD299" s="556"/>
      <c r="CE299" s="556"/>
      <c r="CF299" s="556"/>
      <c r="CG299" s="556"/>
      <c r="CH299" s="556"/>
      <c r="CI299" s="556"/>
      <c r="CK299" s="557">
        <f t="shared" si="92"/>
        <v>0</v>
      </c>
      <c r="CL299" s="558"/>
      <c r="CM299" s="558"/>
      <c r="CN299" s="558"/>
      <c r="CO299" s="558"/>
      <c r="CP299" s="558"/>
      <c r="CQ299" s="558"/>
      <c r="CR299" s="559">
        <f t="shared" si="102"/>
        <v>0</v>
      </c>
      <c r="CS299" s="558"/>
      <c r="CT299" s="558"/>
      <c r="CU299" s="558"/>
      <c r="CV299" s="558"/>
      <c r="CW299" s="558"/>
      <c r="CX299" s="560">
        <f t="shared" si="103"/>
        <v>0</v>
      </c>
      <c r="CY299" s="556"/>
      <c r="CZ299" s="556"/>
      <c r="DA299" s="556"/>
      <c r="DB299" s="556"/>
      <c r="DC299" s="556"/>
      <c r="DD299" s="560">
        <f t="shared" si="104"/>
        <v>0</v>
      </c>
      <c r="DE299" s="556"/>
      <c r="DF299" s="556"/>
      <c r="DG299" s="556"/>
      <c r="DH299" s="556"/>
      <c r="DI299" s="556"/>
      <c r="DJ299" s="555">
        <f t="shared" si="93"/>
        <v>0</v>
      </c>
      <c r="DK299" s="556"/>
      <c r="DL299" s="556"/>
      <c r="DM299" s="556"/>
      <c r="DN299" s="556"/>
      <c r="DO299" s="556"/>
      <c r="DP299" s="556"/>
      <c r="DT299" s="141" t="str">
        <f t="shared" si="105"/>
        <v>-</v>
      </c>
      <c r="DU299" s="558">
        <f>IF(ROWS($DU$25:DU299)&gt;$EH$9,0,ROWS($DU$25:DU299))</f>
        <v>0</v>
      </c>
      <c r="DV299" s="558"/>
      <c r="DW299" s="558"/>
      <c r="DX299" s="558"/>
      <c r="DY299" s="558"/>
      <c r="DZ299" s="557">
        <f t="shared" si="94"/>
        <v>0</v>
      </c>
      <c r="EA299" s="558"/>
      <c r="EB299" s="558"/>
      <c r="EC299" s="558"/>
      <c r="ED299" s="558"/>
      <c r="EE299" s="558"/>
      <c r="EF299" s="558"/>
      <c r="EG299" s="559">
        <f t="shared" si="106"/>
        <v>0</v>
      </c>
      <c r="EH299" s="558"/>
      <c r="EI299" s="558"/>
      <c r="EJ299" s="558"/>
      <c r="EK299" s="558"/>
      <c r="EL299" s="558"/>
      <c r="EM299" s="560">
        <f t="shared" si="107"/>
        <v>0</v>
      </c>
      <c r="EN299" s="556"/>
      <c r="EO299" s="556"/>
      <c r="EP299" s="556"/>
      <c r="EQ299" s="556"/>
      <c r="ER299" s="556"/>
      <c r="ES299" s="560">
        <f t="shared" si="108"/>
        <v>0</v>
      </c>
      <c r="ET299" s="556"/>
      <c r="EU299" s="556"/>
      <c r="EV299" s="556"/>
      <c r="EW299" s="556"/>
      <c r="EX299" s="556"/>
      <c r="EY299" s="555">
        <f t="shared" si="95"/>
        <v>0</v>
      </c>
      <c r="EZ299" s="556"/>
      <c r="FA299" s="556"/>
      <c r="FB299" s="556"/>
      <c r="FC299" s="556"/>
      <c r="FD299" s="556"/>
      <c r="FE299" s="556"/>
      <c r="FG299" s="557">
        <f t="shared" si="96"/>
        <v>0</v>
      </c>
      <c r="FH299" s="558"/>
      <c r="FI299" s="558"/>
      <c r="FJ299" s="558"/>
      <c r="FK299" s="558"/>
      <c r="FL299" s="558"/>
      <c r="FM299" s="558"/>
      <c r="FN299" s="559">
        <f t="shared" si="109"/>
        <v>0</v>
      </c>
      <c r="FO299" s="558"/>
      <c r="FP299" s="558"/>
      <c r="FQ299" s="558"/>
      <c r="FR299" s="558"/>
      <c r="FS299" s="558"/>
      <c r="FT299" s="560">
        <f t="shared" si="110"/>
        <v>0</v>
      </c>
      <c r="FU299" s="556"/>
      <c r="FV299" s="556"/>
      <c r="FW299" s="556"/>
      <c r="FX299" s="556"/>
      <c r="FY299" s="556"/>
      <c r="FZ299" s="560">
        <f t="shared" si="111"/>
        <v>0</v>
      </c>
      <c r="GA299" s="556"/>
      <c r="GB299" s="556"/>
      <c r="GC299" s="556"/>
      <c r="GD299" s="556"/>
      <c r="GE299" s="556"/>
      <c r="GF299" s="555">
        <f t="shared" si="97"/>
        <v>0</v>
      </c>
      <c r="GG299" s="556"/>
      <c r="GH299" s="556"/>
      <c r="GI299" s="556"/>
      <c r="GJ299" s="556"/>
      <c r="GK299" s="556"/>
      <c r="GL299" s="556"/>
      <c r="GV299" s="1"/>
      <c r="GW299" s="1"/>
      <c r="GX299" s="1"/>
      <c r="GY299" s="1"/>
      <c r="GZ299" s="1"/>
      <c r="HA299" s="1"/>
      <c r="HB299" s="1"/>
      <c r="HC299" s="1"/>
      <c r="HD299" s="1"/>
      <c r="HE299" s="1"/>
      <c r="HF299" s="1"/>
      <c r="HG299" s="1"/>
      <c r="HH299" s="1"/>
      <c r="HI299" s="1"/>
    </row>
    <row r="300" spans="50:217" ht="12.75">
      <c r="AX300" s="141" t="str">
        <f t="shared" si="98"/>
        <v>-</v>
      </c>
      <c r="AY300" s="558">
        <f>IF(ROWS($AY$25:AY300)&gt;$BL$9,0,ROWS($AY$25:AY300))</f>
        <v>0</v>
      </c>
      <c r="AZ300" s="558"/>
      <c r="BA300" s="558"/>
      <c r="BB300" s="558"/>
      <c r="BC300" s="558"/>
      <c r="BD300" s="557">
        <f t="shared" si="90"/>
        <v>0</v>
      </c>
      <c r="BE300" s="558"/>
      <c r="BF300" s="558"/>
      <c r="BG300" s="558"/>
      <c r="BH300" s="558"/>
      <c r="BI300" s="558"/>
      <c r="BJ300" s="558"/>
      <c r="BK300" s="559">
        <f t="shared" si="99"/>
        <v>0</v>
      </c>
      <c r="BL300" s="558"/>
      <c r="BM300" s="558"/>
      <c r="BN300" s="558"/>
      <c r="BO300" s="558"/>
      <c r="BP300" s="558"/>
      <c r="BQ300" s="560">
        <f t="shared" si="100"/>
        <v>0</v>
      </c>
      <c r="BR300" s="556"/>
      <c r="BS300" s="556"/>
      <c r="BT300" s="556"/>
      <c r="BU300" s="556"/>
      <c r="BV300" s="556"/>
      <c r="BW300" s="560">
        <f t="shared" si="101"/>
        <v>0</v>
      </c>
      <c r="BX300" s="556"/>
      <c r="BY300" s="556"/>
      <c r="BZ300" s="556"/>
      <c r="CA300" s="556"/>
      <c r="CB300" s="556"/>
      <c r="CC300" s="555">
        <f t="shared" si="91"/>
        <v>0</v>
      </c>
      <c r="CD300" s="556"/>
      <c r="CE300" s="556"/>
      <c r="CF300" s="556"/>
      <c r="CG300" s="556"/>
      <c r="CH300" s="556"/>
      <c r="CI300" s="556"/>
      <c r="CK300" s="557">
        <f t="shared" si="92"/>
        <v>0</v>
      </c>
      <c r="CL300" s="558"/>
      <c r="CM300" s="558"/>
      <c r="CN300" s="558"/>
      <c r="CO300" s="558"/>
      <c r="CP300" s="558"/>
      <c r="CQ300" s="558"/>
      <c r="CR300" s="559">
        <f t="shared" si="102"/>
        <v>0</v>
      </c>
      <c r="CS300" s="558"/>
      <c r="CT300" s="558"/>
      <c r="CU300" s="558"/>
      <c r="CV300" s="558"/>
      <c r="CW300" s="558"/>
      <c r="CX300" s="560">
        <f t="shared" si="103"/>
        <v>0</v>
      </c>
      <c r="CY300" s="556"/>
      <c r="CZ300" s="556"/>
      <c r="DA300" s="556"/>
      <c r="DB300" s="556"/>
      <c r="DC300" s="556"/>
      <c r="DD300" s="560">
        <f t="shared" si="104"/>
        <v>0</v>
      </c>
      <c r="DE300" s="556"/>
      <c r="DF300" s="556"/>
      <c r="DG300" s="556"/>
      <c r="DH300" s="556"/>
      <c r="DI300" s="556"/>
      <c r="DJ300" s="555">
        <f t="shared" si="93"/>
        <v>0</v>
      </c>
      <c r="DK300" s="556"/>
      <c r="DL300" s="556"/>
      <c r="DM300" s="556"/>
      <c r="DN300" s="556"/>
      <c r="DO300" s="556"/>
      <c r="DP300" s="556"/>
      <c r="DT300" s="141" t="str">
        <f t="shared" si="105"/>
        <v>-</v>
      </c>
      <c r="DU300" s="558">
        <f>IF(ROWS($DU$25:DU300)&gt;$EH$9,0,ROWS($DU$25:DU300))</f>
        <v>0</v>
      </c>
      <c r="DV300" s="558"/>
      <c r="DW300" s="558"/>
      <c r="DX300" s="558"/>
      <c r="DY300" s="558"/>
      <c r="DZ300" s="557">
        <f t="shared" si="94"/>
        <v>0</v>
      </c>
      <c r="EA300" s="558"/>
      <c r="EB300" s="558"/>
      <c r="EC300" s="558"/>
      <c r="ED300" s="558"/>
      <c r="EE300" s="558"/>
      <c r="EF300" s="558"/>
      <c r="EG300" s="559">
        <f t="shared" si="106"/>
        <v>0</v>
      </c>
      <c r="EH300" s="558"/>
      <c r="EI300" s="558"/>
      <c r="EJ300" s="558"/>
      <c r="EK300" s="558"/>
      <c r="EL300" s="558"/>
      <c r="EM300" s="560">
        <f t="shared" si="107"/>
        <v>0</v>
      </c>
      <c r="EN300" s="556"/>
      <c r="EO300" s="556"/>
      <c r="EP300" s="556"/>
      <c r="EQ300" s="556"/>
      <c r="ER300" s="556"/>
      <c r="ES300" s="560">
        <f t="shared" si="108"/>
        <v>0</v>
      </c>
      <c r="ET300" s="556"/>
      <c r="EU300" s="556"/>
      <c r="EV300" s="556"/>
      <c r="EW300" s="556"/>
      <c r="EX300" s="556"/>
      <c r="EY300" s="555">
        <f t="shared" si="95"/>
        <v>0</v>
      </c>
      <c r="EZ300" s="556"/>
      <c r="FA300" s="556"/>
      <c r="FB300" s="556"/>
      <c r="FC300" s="556"/>
      <c r="FD300" s="556"/>
      <c r="FE300" s="556"/>
      <c r="FG300" s="557">
        <f t="shared" si="96"/>
        <v>0</v>
      </c>
      <c r="FH300" s="558"/>
      <c r="FI300" s="558"/>
      <c r="FJ300" s="558"/>
      <c r="FK300" s="558"/>
      <c r="FL300" s="558"/>
      <c r="FM300" s="558"/>
      <c r="FN300" s="559">
        <f t="shared" si="109"/>
        <v>0</v>
      </c>
      <c r="FO300" s="558"/>
      <c r="FP300" s="558"/>
      <c r="FQ300" s="558"/>
      <c r="FR300" s="558"/>
      <c r="FS300" s="558"/>
      <c r="FT300" s="560">
        <f t="shared" si="110"/>
        <v>0</v>
      </c>
      <c r="FU300" s="556"/>
      <c r="FV300" s="556"/>
      <c r="FW300" s="556"/>
      <c r="FX300" s="556"/>
      <c r="FY300" s="556"/>
      <c r="FZ300" s="560">
        <f t="shared" si="111"/>
        <v>0</v>
      </c>
      <c r="GA300" s="556"/>
      <c r="GB300" s="556"/>
      <c r="GC300" s="556"/>
      <c r="GD300" s="556"/>
      <c r="GE300" s="556"/>
      <c r="GF300" s="555">
        <f t="shared" si="97"/>
        <v>0</v>
      </c>
      <c r="GG300" s="556"/>
      <c r="GH300" s="556"/>
      <c r="GI300" s="556"/>
      <c r="GJ300" s="556"/>
      <c r="GK300" s="556"/>
      <c r="GL300" s="556"/>
      <c r="GV300" s="1"/>
      <c r="GW300" s="1"/>
      <c r="GX300" s="1"/>
      <c r="GY300" s="1"/>
      <c r="GZ300" s="1"/>
      <c r="HA300" s="1"/>
      <c r="HB300" s="1"/>
      <c r="HC300" s="1"/>
      <c r="HD300" s="1"/>
      <c r="HE300" s="1"/>
      <c r="HF300" s="1"/>
      <c r="HG300" s="1"/>
      <c r="HH300" s="1"/>
      <c r="HI300" s="1"/>
    </row>
    <row r="301" spans="50:217" ht="12.75">
      <c r="AX301" s="141" t="str">
        <f t="shared" si="98"/>
        <v>-</v>
      </c>
      <c r="AY301" s="558">
        <f>IF(ROWS($AY$25:AY301)&gt;$BL$9,0,ROWS($AY$25:AY301))</f>
        <v>0</v>
      </c>
      <c r="AZ301" s="558"/>
      <c r="BA301" s="558"/>
      <c r="BB301" s="558"/>
      <c r="BC301" s="558"/>
      <c r="BD301" s="557">
        <f t="shared" si="90"/>
        <v>0</v>
      </c>
      <c r="BE301" s="558"/>
      <c r="BF301" s="558"/>
      <c r="BG301" s="558"/>
      <c r="BH301" s="558"/>
      <c r="BI301" s="558"/>
      <c r="BJ301" s="558"/>
      <c r="BK301" s="559">
        <f t="shared" si="99"/>
        <v>0</v>
      </c>
      <c r="BL301" s="558"/>
      <c r="BM301" s="558"/>
      <c r="BN301" s="558"/>
      <c r="BO301" s="558"/>
      <c r="BP301" s="558"/>
      <c r="BQ301" s="560">
        <f t="shared" si="100"/>
        <v>0</v>
      </c>
      <c r="BR301" s="556"/>
      <c r="BS301" s="556"/>
      <c r="BT301" s="556"/>
      <c r="BU301" s="556"/>
      <c r="BV301" s="556"/>
      <c r="BW301" s="560">
        <f t="shared" si="101"/>
        <v>0</v>
      </c>
      <c r="BX301" s="556"/>
      <c r="BY301" s="556"/>
      <c r="BZ301" s="556"/>
      <c r="CA301" s="556"/>
      <c r="CB301" s="556"/>
      <c r="CC301" s="555">
        <f t="shared" si="91"/>
        <v>0</v>
      </c>
      <c r="CD301" s="556"/>
      <c r="CE301" s="556"/>
      <c r="CF301" s="556"/>
      <c r="CG301" s="556"/>
      <c r="CH301" s="556"/>
      <c r="CI301" s="556"/>
      <c r="CK301" s="557">
        <f t="shared" si="92"/>
        <v>0</v>
      </c>
      <c r="CL301" s="558"/>
      <c r="CM301" s="558"/>
      <c r="CN301" s="558"/>
      <c r="CO301" s="558"/>
      <c r="CP301" s="558"/>
      <c r="CQ301" s="558"/>
      <c r="CR301" s="559">
        <f t="shared" si="102"/>
        <v>0</v>
      </c>
      <c r="CS301" s="558"/>
      <c r="CT301" s="558"/>
      <c r="CU301" s="558"/>
      <c r="CV301" s="558"/>
      <c r="CW301" s="558"/>
      <c r="CX301" s="560">
        <f t="shared" si="103"/>
        <v>0</v>
      </c>
      <c r="CY301" s="556"/>
      <c r="CZ301" s="556"/>
      <c r="DA301" s="556"/>
      <c r="DB301" s="556"/>
      <c r="DC301" s="556"/>
      <c r="DD301" s="560">
        <f t="shared" si="104"/>
        <v>0</v>
      </c>
      <c r="DE301" s="556"/>
      <c r="DF301" s="556"/>
      <c r="DG301" s="556"/>
      <c r="DH301" s="556"/>
      <c r="DI301" s="556"/>
      <c r="DJ301" s="555">
        <f t="shared" si="93"/>
        <v>0</v>
      </c>
      <c r="DK301" s="556"/>
      <c r="DL301" s="556"/>
      <c r="DM301" s="556"/>
      <c r="DN301" s="556"/>
      <c r="DO301" s="556"/>
      <c r="DP301" s="556"/>
      <c r="DT301" s="141" t="str">
        <f t="shared" si="105"/>
        <v>-</v>
      </c>
      <c r="DU301" s="558">
        <f>IF(ROWS($DU$25:DU301)&gt;$EH$9,0,ROWS($DU$25:DU301))</f>
        <v>0</v>
      </c>
      <c r="DV301" s="558"/>
      <c r="DW301" s="558"/>
      <c r="DX301" s="558"/>
      <c r="DY301" s="558"/>
      <c r="DZ301" s="557">
        <f t="shared" si="94"/>
        <v>0</v>
      </c>
      <c r="EA301" s="558"/>
      <c r="EB301" s="558"/>
      <c r="EC301" s="558"/>
      <c r="ED301" s="558"/>
      <c r="EE301" s="558"/>
      <c r="EF301" s="558"/>
      <c r="EG301" s="559">
        <f t="shared" si="106"/>
        <v>0</v>
      </c>
      <c r="EH301" s="558"/>
      <c r="EI301" s="558"/>
      <c r="EJ301" s="558"/>
      <c r="EK301" s="558"/>
      <c r="EL301" s="558"/>
      <c r="EM301" s="560">
        <f t="shared" si="107"/>
        <v>0</v>
      </c>
      <c r="EN301" s="556"/>
      <c r="EO301" s="556"/>
      <c r="EP301" s="556"/>
      <c r="EQ301" s="556"/>
      <c r="ER301" s="556"/>
      <c r="ES301" s="560">
        <f t="shared" si="108"/>
        <v>0</v>
      </c>
      <c r="ET301" s="556"/>
      <c r="EU301" s="556"/>
      <c r="EV301" s="556"/>
      <c r="EW301" s="556"/>
      <c r="EX301" s="556"/>
      <c r="EY301" s="555">
        <f t="shared" si="95"/>
        <v>0</v>
      </c>
      <c r="EZ301" s="556"/>
      <c r="FA301" s="556"/>
      <c r="FB301" s="556"/>
      <c r="FC301" s="556"/>
      <c r="FD301" s="556"/>
      <c r="FE301" s="556"/>
      <c r="FG301" s="557">
        <f t="shared" si="96"/>
        <v>0</v>
      </c>
      <c r="FH301" s="558"/>
      <c r="FI301" s="558"/>
      <c r="FJ301" s="558"/>
      <c r="FK301" s="558"/>
      <c r="FL301" s="558"/>
      <c r="FM301" s="558"/>
      <c r="FN301" s="559">
        <f t="shared" si="109"/>
        <v>0</v>
      </c>
      <c r="FO301" s="558"/>
      <c r="FP301" s="558"/>
      <c r="FQ301" s="558"/>
      <c r="FR301" s="558"/>
      <c r="FS301" s="558"/>
      <c r="FT301" s="560">
        <f t="shared" si="110"/>
        <v>0</v>
      </c>
      <c r="FU301" s="556"/>
      <c r="FV301" s="556"/>
      <c r="FW301" s="556"/>
      <c r="FX301" s="556"/>
      <c r="FY301" s="556"/>
      <c r="FZ301" s="560">
        <f t="shared" si="111"/>
        <v>0</v>
      </c>
      <c r="GA301" s="556"/>
      <c r="GB301" s="556"/>
      <c r="GC301" s="556"/>
      <c r="GD301" s="556"/>
      <c r="GE301" s="556"/>
      <c r="GF301" s="555">
        <f t="shared" si="97"/>
        <v>0</v>
      </c>
      <c r="GG301" s="556"/>
      <c r="GH301" s="556"/>
      <c r="GI301" s="556"/>
      <c r="GJ301" s="556"/>
      <c r="GK301" s="556"/>
      <c r="GL301" s="556"/>
      <c r="GV301" s="1"/>
      <c r="GW301" s="1"/>
      <c r="GX301" s="1"/>
      <c r="GY301" s="1"/>
      <c r="GZ301" s="1"/>
      <c r="HA301" s="1"/>
      <c r="HB301" s="1"/>
      <c r="HC301" s="1"/>
      <c r="HD301" s="1"/>
      <c r="HE301" s="1"/>
      <c r="HF301" s="1"/>
      <c r="HG301" s="1"/>
      <c r="HH301" s="1"/>
      <c r="HI301" s="1"/>
    </row>
    <row r="302" spans="50:217" ht="12.75">
      <c r="AX302" s="141" t="str">
        <f t="shared" si="98"/>
        <v>-</v>
      </c>
      <c r="AY302" s="558">
        <f>IF(ROWS($AY$25:AY302)&gt;$BL$9,0,ROWS($AY$25:AY302))</f>
        <v>0</v>
      </c>
      <c r="AZ302" s="558"/>
      <c r="BA302" s="558"/>
      <c r="BB302" s="558"/>
      <c r="BC302" s="558"/>
      <c r="BD302" s="557">
        <f t="shared" si="90"/>
        <v>0</v>
      </c>
      <c r="BE302" s="558"/>
      <c r="BF302" s="558"/>
      <c r="BG302" s="558"/>
      <c r="BH302" s="558"/>
      <c r="BI302" s="558"/>
      <c r="BJ302" s="558"/>
      <c r="BK302" s="559">
        <f t="shared" si="99"/>
        <v>0</v>
      </c>
      <c r="BL302" s="558"/>
      <c r="BM302" s="558"/>
      <c r="BN302" s="558"/>
      <c r="BO302" s="558"/>
      <c r="BP302" s="558"/>
      <c r="BQ302" s="560">
        <f t="shared" si="100"/>
        <v>0</v>
      </c>
      <c r="BR302" s="556"/>
      <c r="BS302" s="556"/>
      <c r="BT302" s="556"/>
      <c r="BU302" s="556"/>
      <c r="BV302" s="556"/>
      <c r="BW302" s="560">
        <f t="shared" si="101"/>
        <v>0</v>
      </c>
      <c r="BX302" s="556"/>
      <c r="BY302" s="556"/>
      <c r="BZ302" s="556"/>
      <c r="CA302" s="556"/>
      <c r="CB302" s="556"/>
      <c r="CC302" s="555">
        <f t="shared" si="91"/>
        <v>0</v>
      </c>
      <c r="CD302" s="556"/>
      <c r="CE302" s="556"/>
      <c r="CF302" s="556"/>
      <c r="CG302" s="556"/>
      <c r="CH302" s="556"/>
      <c r="CI302" s="556"/>
      <c r="CK302" s="557">
        <f t="shared" si="92"/>
        <v>0</v>
      </c>
      <c r="CL302" s="558"/>
      <c r="CM302" s="558"/>
      <c r="CN302" s="558"/>
      <c r="CO302" s="558"/>
      <c r="CP302" s="558"/>
      <c r="CQ302" s="558"/>
      <c r="CR302" s="559">
        <f t="shared" si="102"/>
        <v>0</v>
      </c>
      <c r="CS302" s="558"/>
      <c r="CT302" s="558"/>
      <c r="CU302" s="558"/>
      <c r="CV302" s="558"/>
      <c r="CW302" s="558"/>
      <c r="CX302" s="560">
        <f t="shared" si="103"/>
        <v>0</v>
      </c>
      <c r="CY302" s="556"/>
      <c r="CZ302" s="556"/>
      <c r="DA302" s="556"/>
      <c r="DB302" s="556"/>
      <c r="DC302" s="556"/>
      <c r="DD302" s="560">
        <f t="shared" si="104"/>
        <v>0</v>
      </c>
      <c r="DE302" s="556"/>
      <c r="DF302" s="556"/>
      <c r="DG302" s="556"/>
      <c r="DH302" s="556"/>
      <c r="DI302" s="556"/>
      <c r="DJ302" s="555">
        <f t="shared" si="93"/>
        <v>0</v>
      </c>
      <c r="DK302" s="556"/>
      <c r="DL302" s="556"/>
      <c r="DM302" s="556"/>
      <c r="DN302" s="556"/>
      <c r="DO302" s="556"/>
      <c r="DP302" s="556"/>
      <c r="DT302" s="141" t="str">
        <f t="shared" si="105"/>
        <v>-</v>
      </c>
      <c r="DU302" s="558">
        <f>IF(ROWS($DU$25:DU302)&gt;$EH$9,0,ROWS($DU$25:DU302))</f>
        <v>0</v>
      </c>
      <c r="DV302" s="558"/>
      <c r="DW302" s="558"/>
      <c r="DX302" s="558"/>
      <c r="DY302" s="558"/>
      <c r="DZ302" s="557">
        <f t="shared" si="94"/>
        <v>0</v>
      </c>
      <c r="EA302" s="558"/>
      <c r="EB302" s="558"/>
      <c r="EC302" s="558"/>
      <c r="ED302" s="558"/>
      <c r="EE302" s="558"/>
      <c r="EF302" s="558"/>
      <c r="EG302" s="559">
        <f t="shared" si="106"/>
        <v>0</v>
      </c>
      <c r="EH302" s="558"/>
      <c r="EI302" s="558"/>
      <c r="EJ302" s="558"/>
      <c r="EK302" s="558"/>
      <c r="EL302" s="558"/>
      <c r="EM302" s="560">
        <f t="shared" si="107"/>
        <v>0</v>
      </c>
      <c r="EN302" s="556"/>
      <c r="EO302" s="556"/>
      <c r="EP302" s="556"/>
      <c r="EQ302" s="556"/>
      <c r="ER302" s="556"/>
      <c r="ES302" s="560">
        <f t="shared" si="108"/>
        <v>0</v>
      </c>
      <c r="ET302" s="556"/>
      <c r="EU302" s="556"/>
      <c r="EV302" s="556"/>
      <c r="EW302" s="556"/>
      <c r="EX302" s="556"/>
      <c r="EY302" s="555">
        <f t="shared" si="95"/>
        <v>0</v>
      </c>
      <c r="EZ302" s="556"/>
      <c r="FA302" s="556"/>
      <c r="FB302" s="556"/>
      <c r="FC302" s="556"/>
      <c r="FD302" s="556"/>
      <c r="FE302" s="556"/>
      <c r="FG302" s="557">
        <f t="shared" si="96"/>
        <v>0</v>
      </c>
      <c r="FH302" s="558"/>
      <c r="FI302" s="558"/>
      <c r="FJ302" s="558"/>
      <c r="FK302" s="558"/>
      <c r="FL302" s="558"/>
      <c r="FM302" s="558"/>
      <c r="FN302" s="559">
        <f t="shared" si="109"/>
        <v>0</v>
      </c>
      <c r="FO302" s="558"/>
      <c r="FP302" s="558"/>
      <c r="FQ302" s="558"/>
      <c r="FR302" s="558"/>
      <c r="FS302" s="558"/>
      <c r="FT302" s="560">
        <f t="shared" si="110"/>
        <v>0</v>
      </c>
      <c r="FU302" s="556"/>
      <c r="FV302" s="556"/>
      <c r="FW302" s="556"/>
      <c r="FX302" s="556"/>
      <c r="FY302" s="556"/>
      <c r="FZ302" s="560">
        <f t="shared" si="111"/>
        <v>0</v>
      </c>
      <c r="GA302" s="556"/>
      <c r="GB302" s="556"/>
      <c r="GC302" s="556"/>
      <c r="GD302" s="556"/>
      <c r="GE302" s="556"/>
      <c r="GF302" s="555">
        <f t="shared" si="97"/>
        <v>0</v>
      </c>
      <c r="GG302" s="556"/>
      <c r="GH302" s="556"/>
      <c r="GI302" s="556"/>
      <c r="GJ302" s="556"/>
      <c r="GK302" s="556"/>
      <c r="GL302" s="556"/>
      <c r="GV302" s="1"/>
      <c r="GW302" s="1"/>
      <c r="GX302" s="1"/>
      <c r="GY302" s="1"/>
      <c r="GZ302" s="1"/>
      <c r="HA302" s="1"/>
      <c r="HB302" s="1"/>
      <c r="HC302" s="1"/>
      <c r="HD302" s="1"/>
      <c r="HE302" s="1"/>
      <c r="HF302" s="1"/>
      <c r="HG302" s="1"/>
      <c r="HH302" s="1"/>
      <c r="HI302" s="1"/>
    </row>
    <row r="303" spans="50:217" ht="12.75">
      <c r="AX303" s="141" t="str">
        <f t="shared" si="98"/>
        <v>-</v>
      </c>
      <c r="AY303" s="558">
        <f>IF(ROWS($AY$25:AY303)&gt;$BL$9,0,ROWS($AY$25:AY303))</f>
        <v>0</v>
      </c>
      <c r="AZ303" s="558"/>
      <c r="BA303" s="558"/>
      <c r="BB303" s="558"/>
      <c r="BC303" s="558"/>
      <c r="BD303" s="557">
        <f t="shared" si="90"/>
        <v>0</v>
      </c>
      <c r="BE303" s="558"/>
      <c r="BF303" s="558"/>
      <c r="BG303" s="558"/>
      <c r="BH303" s="558"/>
      <c r="BI303" s="558"/>
      <c r="BJ303" s="558"/>
      <c r="BK303" s="559">
        <f t="shared" si="99"/>
        <v>0</v>
      </c>
      <c r="BL303" s="558"/>
      <c r="BM303" s="558"/>
      <c r="BN303" s="558"/>
      <c r="BO303" s="558"/>
      <c r="BP303" s="558"/>
      <c r="BQ303" s="560">
        <f t="shared" si="100"/>
        <v>0</v>
      </c>
      <c r="BR303" s="556"/>
      <c r="BS303" s="556"/>
      <c r="BT303" s="556"/>
      <c r="BU303" s="556"/>
      <c r="BV303" s="556"/>
      <c r="BW303" s="560">
        <f t="shared" si="101"/>
        <v>0</v>
      </c>
      <c r="BX303" s="556"/>
      <c r="BY303" s="556"/>
      <c r="BZ303" s="556"/>
      <c r="CA303" s="556"/>
      <c r="CB303" s="556"/>
      <c r="CC303" s="555">
        <f t="shared" si="91"/>
        <v>0</v>
      </c>
      <c r="CD303" s="556"/>
      <c r="CE303" s="556"/>
      <c r="CF303" s="556"/>
      <c r="CG303" s="556"/>
      <c r="CH303" s="556"/>
      <c r="CI303" s="556"/>
      <c r="CK303" s="557">
        <f t="shared" si="92"/>
        <v>0</v>
      </c>
      <c r="CL303" s="558"/>
      <c r="CM303" s="558"/>
      <c r="CN303" s="558"/>
      <c r="CO303" s="558"/>
      <c r="CP303" s="558"/>
      <c r="CQ303" s="558"/>
      <c r="CR303" s="559">
        <f t="shared" si="102"/>
        <v>0</v>
      </c>
      <c r="CS303" s="558"/>
      <c r="CT303" s="558"/>
      <c r="CU303" s="558"/>
      <c r="CV303" s="558"/>
      <c r="CW303" s="558"/>
      <c r="CX303" s="560">
        <f t="shared" si="103"/>
        <v>0</v>
      </c>
      <c r="CY303" s="556"/>
      <c r="CZ303" s="556"/>
      <c r="DA303" s="556"/>
      <c r="DB303" s="556"/>
      <c r="DC303" s="556"/>
      <c r="DD303" s="560">
        <f t="shared" si="104"/>
        <v>0</v>
      </c>
      <c r="DE303" s="556"/>
      <c r="DF303" s="556"/>
      <c r="DG303" s="556"/>
      <c r="DH303" s="556"/>
      <c r="DI303" s="556"/>
      <c r="DJ303" s="555">
        <f t="shared" si="93"/>
        <v>0</v>
      </c>
      <c r="DK303" s="556"/>
      <c r="DL303" s="556"/>
      <c r="DM303" s="556"/>
      <c r="DN303" s="556"/>
      <c r="DO303" s="556"/>
      <c r="DP303" s="556"/>
      <c r="DT303" s="141" t="str">
        <f t="shared" si="105"/>
        <v>-</v>
      </c>
      <c r="DU303" s="558">
        <f>IF(ROWS($DU$25:DU303)&gt;$EH$9,0,ROWS($DU$25:DU303))</f>
        <v>0</v>
      </c>
      <c r="DV303" s="558"/>
      <c r="DW303" s="558"/>
      <c r="DX303" s="558"/>
      <c r="DY303" s="558"/>
      <c r="DZ303" s="557">
        <f t="shared" si="94"/>
        <v>0</v>
      </c>
      <c r="EA303" s="558"/>
      <c r="EB303" s="558"/>
      <c r="EC303" s="558"/>
      <c r="ED303" s="558"/>
      <c r="EE303" s="558"/>
      <c r="EF303" s="558"/>
      <c r="EG303" s="559">
        <f t="shared" si="106"/>
        <v>0</v>
      </c>
      <c r="EH303" s="558"/>
      <c r="EI303" s="558"/>
      <c r="EJ303" s="558"/>
      <c r="EK303" s="558"/>
      <c r="EL303" s="558"/>
      <c r="EM303" s="560">
        <f t="shared" si="107"/>
        <v>0</v>
      </c>
      <c r="EN303" s="556"/>
      <c r="EO303" s="556"/>
      <c r="EP303" s="556"/>
      <c r="EQ303" s="556"/>
      <c r="ER303" s="556"/>
      <c r="ES303" s="560">
        <f t="shared" si="108"/>
        <v>0</v>
      </c>
      <c r="ET303" s="556"/>
      <c r="EU303" s="556"/>
      <c r="EV303" s="556"/>
      <c r="EW303" s="556"/>
      <c r="EX303" s="556"/>
      <c r="EY303" s="555">
        <f t="shared" si="95"/>
        <v>0</v>
      </c>
      <c r="EZ303" s="556"/>
      <c r="FA303" s="556"/>
      <c r="FB303" s="556"/>
      <c r="FC303" s="556"/>
      <c r="FD303" s="556"/>
      <c r="FE303" s="556"/>
      <c r="FG303" s="557">
        <f t="shared" si="96"/>
        <v>0</v>
      </c>
      <c r="FH303" s="558"/>
      <c r="FI303" s="558"/>
      <c r="FJ303" s="558"/>
      <c r="FK303" s="558"/>
      <c r="FL303" s="558"/>
      <c r="FM303" s="558"/>
      <c r="FN303" s="559">
        <f t="shared" si="109"/>
        <v>0</v>
      </c>
      <c r="FO303" s="558"/>
      <c r="FP303" s="558"/>
      <c r="FQ303" s="558"/>
      <c r="FR303" s="558"/>
      <c r="FS303" s="558"/>
      <c r="FT303" s="560">
        <f t="shared" si="110"/>
        <v>0</v>
      </c>
      <c r="FU303" s="556"/>
      <c r="FV303" s="556"/>
      <c r="FW303" s="556"/>
      <c r="FX303" s="556"/>
      <c r="FY303" s="556"/>
      <c r="FZ303" s="560">
        <f t="shared" si="111"/>
        <v>0</v>
      </c>
      <c r="GA303" s="556"/>
      <c r="GB303" s="556"/>
      <c r="GC303" s="556"/>
      <c r="GD303" s="556"/>
      <c r="GE303" s="556"/>
      <c r="GF303" s="555">
        <f t="shared" si="97"/>
        <v>0</v>
      </c>
      <c r="GG303" s="556"/>
      <c r="GH303" s="556"/>
      <c r="GI303" s="556"/>
      <c r="GJ303" s="556"/>
      <c r="GK303" s="556"/>
      <c r="GL303" s="556"/>
      <c r="GV303" s="1"/>
      <c r="GW303" s="1"/>
      <c r="GX303" s="1"/>
      <c r="GY303" s="1"/>
      <c r="GZ303" s="1"/>
      <c r="HA303" s="1"/>
      <c r="HB303" s="1"/>
      <c r="HC303" s="1"/>
      <c r="HD303" s="1"/>
      <c r="HE303" s="1"/>
      <c r="HF303" s="1"/>
      <c r="HG303" s="1"/>
      <c r="HH303" s="1"/>
      <c r="HI303" s="1"/>
    </row>
    <row r="304" spans="50:217" ht="12.75">
      <c r="AX304" s="141" t="str">
        <f t="shared" si="98"/>
        <v>-</v>
      </c>
      <c r="AY304" s="558">
        <f>IF(ROWS($AY$25:AY304)&gt;$BL$9,0,ROWS($AY$25:AY304))</f>
        <v>0</v>
      </c>
      <c r="AZ304" s="558"/>
      <c r="BA304" s="558"/>
      <c r="BB304" s="558"/>
      <c r="BC304" s="558"/>
      <c r="BD304" s="557">
        <f t="shared" si="90"/>
        <v>0</v>
      </c>
      <c r="BE304" s="558"/>
      <c r="BF304" s="558"/>
      <c r="BG304" s="558"/>
      <c r="BH304" s="558"/>
      <c r="BI304" s="558"/>
      <c r="BJ304" s="558"/>
      <c r="BK304" s="559">
        <f t="shared" si="99"/>
        <v>0</v>
      </c>
      <c r="BL304" s="558"/>
      <c r="BM304" s="558"/>
      <c r="BN304" s="558"/>
      <c r="BO304" s="558"/>
      <c r="BP304" s="558"/>
      <c r="BQ304" s="560">
        <f t="shared" si="100"/>
        <v>0</v>
      </c>
      <c r="BR304" s="556"/>
      <c r="BS304" s="556"/>
      <c r="BT304" s="556"/>
      <c r="BU304" s="556"/>
      <c r="BV304" s="556"/>
      <c r="BW304" s="560">
        <f t="shared" si="101"/>
        <v>0</v>
      </c>
      <c r="BX304" s="556"/>
      <c r="BY304" s="556"/>
      <c r="BZ304" s="556"/>
      <c r="CA304" s="556"/>
      <c r="CB304" s="556"/>
      <c r="CC304" s="555">
        <f t="shared" si="91"/>
        <v>0</v>
      </c>
      <c r="CD304" s="556"/>
      <c r="CE304" s="556"/>
      <c r="CF304" s="556"/>
      <c r="CG304" s="556"/>
      <c r="CH304" s="556"/>
      <c r="CI304" s="556"/>
      <c r="CK304" s="557">
        <f t="shared" si="92"/>
        <v>0</v>
      </c>
      <c r="CL304" s="558"/>
      <c r="CM304" s="558"/>
      <c r="CN304" s="558"/>
      <c r="CO304" s="558"/>
      <c r="CP304" s="558"/>
      <c r="CQ304" s="558"/>
      <c r="CR304" s="559">
        <f t="shared" si="102"/>
        <v>0</v>
      </c>
      <c r="CS304" s="558"/>
      <c r="CT304" s="558"/>
      <c r="CU304" s="558"/>
      <c r="CV304" s="558"/>
      <c r="CW304" s="558"/>
      <c r="CX304" s="560">
        <f t="shared" si="103"/>
        <v>0</v>
      </c>
      <c r="CY304" s="556"/>
      <c r="CZ304" s="556"/>
      <c r="DA304" s="556"/>
      <c r="DB304" s="556"/>
      <c r="DC304" s="556"/>
      <c r="DD304" s="560">
        <f t="shared" si="104"/>
        <v>0</v>
      </c>
      <c r="DE304" s="556"/>
      <c r="DF304" s="556"/>
      <c r="DG304" s="556"/>
      <c r="DH304" s="556"/>
      <c r="DI304" s="556"/>
      <c r="DJ304" s="555">
        <f t="shared" si="93"/>
        <v>0</v>
      </c>
      <c r="DK304" s="556"/>
      <c r="DL304" s="556"/>
      <c r="DM304" s="556"/>
      <c r="DN304" s="556"/>
      <c r="DO304" s="556"/>
      <c r="DP304" s="556"/>
      <c r="DT304" s="141" t="str">
        <f t="shared" si="105"/>
        <v>-</v>
      </c>
      <c r="DU304" s="558">
        <f>IF(ROWS($DU$25:DU304)&gt;$EH$9,0,ROWS($DU$25:DU304))</f>
        <v>0</v>
      </c>
      <c r="DV304" s="558"/>
      <c r="DW304" s="558"/>
      <c r="DX304" s="558"/>
      <c r="DY304" s="558"/>
      <c r="DZ304" s="557">
        <f t="shared" si="94"/>
        <v>0</v>
      </c>
      <c r="EA304" s="558"/>
      <c r="EB304" s="558"/>
      <c r="EC304" s="558"/>
      <c r="ED304" s="558"/>
      <c r="EE304" s="558"/>
      <c r="EF304" s="558"/>
      <c r="EG304" s="559">
        <f t="shared" si="106"/>
        <v>0</v>
      </c>
      <c r="EH304" s="558"/>
      <c r="EI304" s="558"/>
      <c r="EJ304" s="558"/>
      <c r="EK304" s="558"/>
      <c r="EL304" s="558"/>
      <c r="EM304" s="560">
        <f t="shared" si="107"/>
        <v>0</v>
      </c>
      <c r="EN304" s="556"/>
      <c r="EO304" s="556"/>
      <c r="EP304" s="556"/>
      <c r="EQ304" s="556"/>
      <c r="ER304" s="556"/>
      <c r="ES304" s="560">
        <f t="shared" si="108"/>
        <v>0</v>
      </c>
      <c r="ET304" s="556"/>
      <c r="EU304" s="556"/>
      <c r="EV304" s="556"/>
      <c r="EW304" s="556"/>
      <c r="EX304" s="556"/>
      <c r="EY304" s="555">
        <f t="shared" si="95"/>
        <v>0</v>
      </c>
      <c r="EZ304" s="556"/>
      <c r="FA304" s="556"/>
      <c r="FB304" s="556"/>
      <c r="FC304" s="556"/>
      <c r="FD304" s="556"/>
      <c r="FE304" s="556"/>
      <c r="FG304" s="557">
        <f t="shared" si="96"/>
        <v>0</v>
      </c>
      <c r="FH304" s="558"/>
      <c r="FI304" s="558"/>
      <c r="FJ304" s="558"/>
      <c r="FK304" s="558"/>
      <c r="FL304" s="558"/>
      <c r="FM304" s="558"/>
      <c r="FN304" s="559">
        <f t="shared" si="109"/>
        <v>0</v>
      </c>
      <c r="FO304" s="558"/>
      <c r="FP304" s="558"/>
      <c r="FQ304" s="558"/>
      <c r="FR304" s="558"/>
      <c r="FS304" s="558"/>
      <c r="FT304" s="560">
        <f t="shared" si="110"/>
        <v>0</v>
      </c>
      <c r="FU304" s="556"/>
      <c r="FV304" s="556"/>
      <c r="FW304" s="556"/>
      <c r="FX304" s="556"/>
      <c r="FY304" s="556"/>
      <c r="FZ304" s="560">
        <f t="shared" si="111"/>
        <v>0</v>
      </c>
      <c r="GA304" s="556"/>
      <c r="GB304" s="556"/>
      <c r="GC304" s="556"/>
      <c r="GD304" s="556"/>
      <c r="GE304" s="556"/>
      <c r="GF304" s="555">
        <f t="shared" si="97"/>
        <v>0</v>
      </c>
      <c r="GG304" s="556"/>
      <c r="GH304" s="556"/>
      <c r="GI304" s="556"/>
      <c r="GJ304" s="556"/>
      <c r="GK304" s="556"/>
      <c r="GL304" s="556"/>
      <c r="GV304" s="1"/>
      <c r="GW304" s="1"/>
      <c r="GX304" s="1"/>
      <c r="GY304" s="1"/>
      <c r="GZ304" s="1"/>
      <c r="HA304" s="1"/>
      <c r="HB304" s="1"/>
      <c r="HC304" s="1"/>
      <c r="HD304" s="1"/>
      <c r="HE304" s="1"/>
      <c r="HF304" s="1"/>
      <c r="HG304" s="1"/>
      <c r="HH304" s="1"/>
      <c r="HI304" s="1"/>
    </row>
    <row r="305" spans="50:217" ht="12.75">
      <c r="AX305" s="141" t="str">
        <f t="shared" si="98"/>
        <v>-</v>
      </c>
      <c r="AY305" s="558">
        <f>IF(ROWS($AY$25:AY305)&gt;$BL$9,0,ROWS($AY$25:AY305))</f>
        <v>0</v>
      </c>
      <c r="AZ305" s="558"/>
      <c r="BA305" s="558"/>
      <c r="BB305" s="558"/>
      <c r="BC305" s="558"/>
      <c r="BD305" s="557">
        <f t="shared" si="90"/>
        <v>0</v>
      </c>
      <c r="BE305" s="558"/>
      <c r="BF305" s="558"/>
      <c r="BG305" s="558"/>
      <c r="BH305" s="558"/>
      <c r="BI305" s="558"/>
      <c r="BJ305" s="558"/>
      <c r="BK305" s="559">
        <f t="shared" si="99"/>
        <v>0</v>
      </c>
      <c r="BL305" s="558"/>
      <c r="BM305" s="558"/>
      <c r="BN305" s="558"/>
      <c r="BO305" s="558"/>
      <c r="BP305" s="558"/>
      <c r="BQ305" s="560">
        <f t="shared" si="100"/>
        <v>0</v>
      </c>
      <c r="BR305" s="556"/>
      <c r="BS305" s="556"/>
      <c r="BT305" s="556"/>
      <c r="BU305" s="556"/>
      <c r="BV305" s="556"/>
      <c r="BW305" s="560">
        <f t="shared" si="101"/>
        <v>0</v>
      </c>
      <c r="BX305" s="556"/>
      <c r="BY305" s="556"/>
      <c r="BZ305" s="556"/>
      <c r="CA305" s="556"/>
      <c r="CB305" s="556"/>
      <c r="CC305" s="555">
        <f t="shared" si="91"/>
        <v>0</v>
      </c>
      <c r="CD305" s="556"/>
      <c r="CE305" s="556"/>
      <c r="CF305" s="556"/>
      <c r="CG305" s="556"/>
      <c r="CH305" s="556"/>
      <c r="CI305" s="556"/>
      <c r="CK305" s="557">
        <f t="shared" si="92"/>
        <v>0</v>
      </c>
      <c r="CL305" s="558"/>
      <c r="CM305" s="558"/>
      <c r="CN305" s="558"/>
      <c r="CO305" s="558"/>
      <c r="CP305" s="558"/>
      <c r="CQ305" s="558"/>
      <c r="CR305" s="559">
        <f t="shared" si="102"/>
        <v>0</v>
      </c>
      <c r="CS305" s="558"/>
      <c r="CT305" s="558"/>
      <c r="CU305" s="558"/>
      <c r="CV305" s="558"/>
      <c r="CW305" s="558"/>
      <c r="CX305" s="560">
        <f t="shared" si="103"/>
        <v>0</v>
      </c>
      <c r="CY305" s="556"/>
      <c r="CZ305" s="556"/>
      <c r="DA305" s="556"/>
      <c r="DB305" s="556"/>
      <c r="DC305" s="556"/>
      <c r="DD305" s="560">
        <f t="shared" si="104"/>
        <v>0</v>
      </c>
      <c r="DE305" s="556"/>
      <c r="DF305" s="556"/>
      <c r="DG305" s="556"/>
      <c r="DH305" s="556"/>
      <c r="DI305" s="556"/>
      <c r="DJ305" s="555">
        <f t="shared" si="93"/>
        <v>0</v>
      </c>
      <c r="DK305" s="556"/>
      <c r="DL305" s="556"/>
      <c r="DM305" s="556"/>
      <c r="DN305" s="556"/>
      <c r="DO305" s="556"/>
      <c r="DP305" s="556"/>
      <c r="DT305" s="141" t="str">
        <f t="shared" si="105"/>
        <v>-</v>
      </c>
      <c r="DU305" s="558">
        <f>IF(ROWS($DU$25:DU305)&gt;$EH$9,0,ROWS($DU$25:DU305))</f>
        <v>0</v>
      </c>
      <c r="DV305" s="558"/>
      <c r="DW305" s="558"/>
      <c r="DX305" s="558"/>
      <c r="DY305" s="558"/>
      <c r="DZ305" s="557">
        <f t="shared" si="94"/>
        <v>0</v>
      </c>
      <c r="EA305" s="558"/>
      <c r="EB305" s="558"/>
      <c r="EC305" s="558"/>
      <c r="ED305" s="558"/>
      <c r="EE305" s="558"/>
      <c r="EF305" s="558"/>
      <c r="EG305" s="559">
        <f t="shared" si="106"/>
        <v>0</v>
      </c>
      <c r="EH305" s="558"/>
      <c r="EI305" s="558"/>
      <c r="EJ305" s="558"/>
      <c r="EK305" s="558"/>
      <c r="EL305" s="558"/>
      <c r="EM305" s="560">
        <f t="shared" si="107"/>
        <v>0</v>
      </c>
      <c r="EN305" s="556"/>
      <c r="EO305" s="556"/>
      <c r="EP305" s="556"/>
      <c r="EQ305" s="556"/>
      <c r="ER305" s="556"/>
      <c r="ES305" s="560">
        <f t="shared" si="108"/>
        <v>0</v>
      </c>
      <c r="ET305" s="556"/>
      <c r="EU305" s="556"/>
      <c r="EV305" s="556"/>
      <c r="EW305" s="556"/>
      <c r="EX305" s="556"/>
      <c r="EY305" s="555">
        <f t="shared" si="95"/>
        <v>0</v>
      </c>
      <c r="EZ305" s="556"/>
      <c r="FA305" s="556"/>
      <c r="FB305" s="556"/>
      <c r="FC305" s="556"/>
      <c r="FD305" s="556"/>
      <c r="FE305" s="556"/>
      <c r="FG305" s="557">
        <f t="shared" si="96"/>
        <v>0</v>
      </c>
      <c r="FH305" s="558"/>
      <c r="FI305" s="558"/>
      <c r="FJ305" s="558"/>
      <c r="FK305" s="558"/>
      <c r="FL305" s="558"/>
      <c r="FM305" s="558"/>
      <c r="FN305" s="559">
        <f t="shared" si="109"/>
        <v>0</v>
      </c>
      <c r="FO305" s="558"/>
      <c r="FP305" s="558"/>
      <c r="FQ305" s="558"/>
      <c r="FR305" s="558"/>
      <c r="FS305" s="558"/>
      <c r="FT305" s="560">
        <f t="shared" si="110"/>
        <v>0</v>
      </c>
      <c r="FU305" s="556"/>
      <c r="FV305" s="556"/>
      <c r="FW305" s="556"/>
      <c r="FX305" s="556"/>
      <c r="FY305" s="556"/>
      <c r="FZ305" s="560">
        <f t="shared" si="111"/>
        <v>0</v>
      </c>
      <c r="GA305" s="556"/>
      <c r="GB305" s="556"/>
      <c r="GC305" s="556"/>
      <c r="GD305" s="556"/>
      <c r="GE305" s="556"/>
      <c r="GF305" s="555">
        <f t="shared" si="97"/>
        <v>0</v>
      </c>
      <c r="GG305" s="556"/>
      <c r="GH305" s="556"/>
      <c r="GI305" s="556"/>
      <c r="GJ305" s="556"/>
      <c r="GK305" s="556"/>
      <c r="GL305" s="556"/>
      <c r="GV305" s="1"/>
      <c r="GW305" s="1"/>
      <c r="GX305" s="1"/>
      <c r="GY305" s="1"/>
      <c r="GZ305" s="1"/>
      <c r="HA305" s="1"/>
      <c r="HB305" s="1"/>
      <c r="HC305" s="1"/>
      <c r="HD305" s="1"/>
      <c r="HE305" s="1"/>
      <c r="HF305" s="1"/>
      <c r="HG305" s="1"/>
      <c r="HH305" s="1"/>
      <c r="HI305" s="1"/>
    </row>
    <row r="306" spans="50:217" ht="12.75">
      <c r="AX306" s="141" t="str">
        <f t="shared" si="98"/>
        <v>-</v>
      </c>
      <c r="AY306" s="558">
        <f>IF(ROWS($AY$25:AY306)&gt;$BL$9,0,ROWS($AY$25:AY306))</f>
        <v>0</v>
      </c>
      <c r="AZ306" s="558"/>
      <c r="BA306" s="558"/>
      <c r="BB306" s="558"/>
      <c r="BC306" s="558"/>
      <c r="BD306" s="557">
        <f t="shared" si="90"/>
        <v>0</v>
      </c>
      <c r="BE306" s="558"/>
      <c r="BF306" s="558"/>
      <c r="BG306" s="558"/>
      <c r="BH306" s="558"/>
      <c r="BI306" s="558"/>
      <c r="BJ306" s="558"/>
      <c r="BK306" s="559">
        <f t="shared" si="99"/>
        <v>0</v>
      </c>
      <c r="BL306" s="558"/>
      <c r="BM306" s="558"/>
      <c r="BN306" s="558"/>
      <c r="BO306" s="558"/>
      <c r="BP306" s="558"/>
      <c r="BQ306" s="560">
        <f t="shared" si="100"/>
        <v>0</v>
      </c>
      <c r="BR306" s="556"/>
      <c r="BS306" s="556"/>
      <c r="BT306" s="556"/>
      <c r="BU306" s="556"/>
      <c r="BV306" s="556"/>
      <c r="BW306" s="560">
        <f t="shared" si="101"/>
        <v>0</v>
      </c>
      <c r="BX306" s="556"/>
      <c r="BY306" s="556"/>
      <c r="BZ306" s="556"/>
      <c r="CA306" s="556"/>
      <c r="CB306" s="556"/>
      <c r="CC306" s="555">
        <f t="shared" si="91"/>
        <v>0</v>
      </c>
      <c r="CD306" s="556"/>
      <c r="CE306" s="556"/>
      <c r="CF306" s="556"/>
      <c r="CG306" s="556"/>
      <c r="CH306" s="556"/>
      <c r="CI306" s="556"/>
      <c r="CK306" s="557">
        <f t="shared" si="92"/>
        <v>0</v>
      </c>
      <c r="CL306" s="558"/>
      <c r="CM306" s="558"/>
      <c r="CN306" s="558"/>
      <c r="CO306" s="558"/>
      <c r="CP306" s="558"/>
      <c r="CQ306" s="558"/>
      <c r="CR306" s="559">
        <f t="shared" si="102"/>
        <v>0</v>
      </c>
      <c r="CS306" s="558"/>
      <c r="CT306" s="558"/>
      <c r="CU306" s="558"/>
      <c r="CV306" s="558"/>
      <c r="CW306" s="558"/>
      <c r="CX306" s="560">
        <f t="shared" si="103"/>
        <v>0</v>
      </c>
      <c r="CY306" s="556"/>
      <c r="CZ306" s="556"/>
      <c r="DA306" s="556"/>
      <c r="DB306" s="556"/>
      <c r="DC306" s="556"/>
      <c r="DD306" s="560">
        <f t="shared" si="104"/>
        <v>0</v>
      </c>
      <c r="DE306" s="556"/>
      <c r="DF306" s="556"/>
      <c r="DG306" s="556"/>
      <c r="DH306" s="556"/>
      <c r="DI306" s="556"/>
      <c r="DJ306" s="555">
        <f t="shared" si="93"/>
        <v>0</v>
      </c>
      <c r="DK306" s="556"/>
      <c r="DL306" s="556"/>
      <c r="DM306" s="556"/>
      <c r="DN306" s="556"/>
      <c r="DO306" s="556"/>
      <c r="DP306" s="556"/>
      <c r="DT306" s="141" t="str">
        <f t="shared" si="105"/>
        <v>-</v>
      </c>
      <c r="DU306" s="558">
        <f>IF(ROWS($DU$25:DU306)&gt;$EH$9,0,ROWS($DU$25:DU306))</f>
        <v>0</v>
      </c>
      <c r="DV306" s="558"/>
      <c r="DW306" s="558"/>
      <c r="DX306" s="558"/>
      <c r="DY306" s="558"/>
      <c r="DZ306" s="557">
        <f t="shared" si="94"/>
        <v>0</v>
      </c>
      <c r="EA306" s="558"/>
      <c r="EB306" s="558"/>
      <c r="EC306" s="558"/>
      <c r="ED306" s="558"/>
      <c r="EE306" s="558"/>
      <c r="EF306" s="558"/>
      <c r="EG306" s="559">
        <f t="shared" si="106"/>
        <v>0</v>
      </c>
      <c r="EH306" s="558"/>
      <c r="EI306" s="558"/>
      <c r="EJ306" s="558"/>
      <c r="EK306" s="558"/>
      <c r="EL306" s="558"/>
      <c r="EM306" s="560">
        <f t="shared" si="107"/>
        <v>0</v>
      </c>
      <c r="EN306" s="556"/>
      <c r="EO306" s="556"/>
      <c r="EP306" s="556"/>
      <c r="EQ306" s="556"/>
      <c r="ER306" s="556"/>
      <c r="ES306" s="560">
        <f t="shared" si="108"/>
        <v>0</v>
      </c>
      <c r="ET306" s="556"/>
      <c r="EU306" s="556"/>
      <c r="EV306" s="556"/>
      <c r="EW306" s="556"/>
      <c r="EX306" s="556"/>
      <c r="EY306" s="555">
        <f t="shared" si="95"/>
        <v>0</v>
      </c>
      <c r="EZ306" s="556"/>
      <c r="FA306" s="556"/>
      <c r="FB306" s="556"/>
      <c r="FC306" s="556"/>
      <c r="FD306" s="556"/>
      <c r="FE306" s="556"/>
      <c r="FG306" s="557">
        <f t="shared" si="96"/>
        <v>0</v>
      </c>
      <c r="FH306" s="558"/>
      <c r="FI306" s="558"/>
      <c r="FJ306" s="558"/>
      <c r="FK306" s="558"/>
      <c r="FL306" s="558"/>
      <c r="FM306" s="558"/>
      <c r="FN306" s="559">
        <f t="shared" si="109"/>
        <v>0</v>
      </c>
      <c r="FO306" s="558"/>
      <c r="FP306" s="558"/>
      <c r="FQ306" s="558"/>
      <c r="FR306" s="558"/>
      <c r="FS306" s="558"/>
      <c r="FT306" s="560">
        <f t="shared" si="110"/>
        <v>0</v>
      </c>
      <c r="FU306" s="556"/>
      <c r="FV306" s="556"/>
      <c r="FW306" s="556"/>
      <c r="FX306" s="556"/>
      <c r="FY306" s="556"/>
      <c r="FZ306" s="560">
        <f t="shared" si="111"/>
        <v>0</v>
      </c>
      <c r="GA306" s="556"/>
      <c r="GB306" s="556"/>
      <c r="GC306" s="556"/>
      <c r="GD306" s="556"/>
      <c r="GE306" s="556"/>
      <c r="GF306" s="555">
        <f t="shared" si="97"/>
        <v>0</v>
      </c>
      <c r="GG306" s="556"/>
      <c r="GH306" s="556"/>
      <c r="GI306" s="556"/>
      <c r="GJ306" s="556"/>
      <c r="GK306" s="556"/>
      <c r="GL306" s="556"/>
      <c r="GV306" s="1"/>
      <c r="GW306" s="1"/>
      <c r="GX306" s="1"/>
      <c r="GY306" s="1"/>
      <c r="GZ306" s="1"/>
      <c r="HA306" s="1"/>
      <c r="HB306" s="1"/>
      <c r="HC306" s="1"/>
      <c r="HD306" s="1"/>
      <c r="HE306" s="1"/>
      <c r="HF306" s="1"/>
      <c r="HG306" s="1"/>
      <c r="HH306" s="1"/>
      <c r="HI306" s="1"/>
    </row>
    <row r="307" spans="50:217" ht="12.75">
      <c r="AX307" s="141" t="str">
        <f t="shared" si="98"/>
        <v>-</v>
      </c>
      <c r="AY307" s="558">
        <f>IF(ROWS($AY$25:AY307)&gt;$BL$9,0,ROWS($AY$25:AY307))</f>
        <v>0</v>
      </c>
      <c r="AZ307" s="558"/>
      <c r="BA307" s="558"/>
      <c r="BB307" s="558"/>
      <c r="BC307" s="558"/>
      <c r="BD307" s="557">
        <f t="shared" si="90"/>
        <v>0</v>
      </c>
      <c r="BE307" s="558"/>
      <c r="BF307" s="558"/>
      <c r="BG307" s="558"/>
      <c r="BH307" s="558"/>
      <c r="BI307" s="558"/>
      <c r="BJ307" s="558"/>
      <c r="BK307" s="559">
        <f t="shared" si="99"/>
        <v>0</v>
      </c>
      <c r="BL307" s="558"/>
      <c r="BM307" s="558"/>
      <c r="BN307" s="558"/>
      <c r="BO307" s="558"/>
      <c r="BP307" s="558"/>
      <c r="BQ307" s="560">
        <f t="shared" si="100"/>
        <v>0</v>
      </c>
      <c r="BR307" s="556"/>
      <c r="BS307" s="556"/>
      <c r="BT307" s="556"/>
      <c r="BU307" s="556"/>
      <c r="BV307" s="556"/>
      <c r="BW307" s="560">
        <f t="shared" si="101"/>
        <v>0</v>
      </c>
      <c r="BX307" s="556"/>
      <c r="BY307" s="556"/>
      <c r="BZ307" s="556"/>
      <c r="CA307" s="556"/>
      <c r="CB307" s="556"/>
      <c r="CC307" s="555">
        <f t="shared" si="91"/>
        <v>0</v>
      </c>
      <c r="CD307" s="556"/>
      <c r="CE307" s="556"/>
      <c r="CF307" s="556"/>
      <c r="CG307" s="556"/>
      <c r="CH307" s="556"/>
      <c r="CI307" s="556"/>
      <c r="CK307" s="557">
        <f t="shared" si="92"/>
        <v>0</v>
      </c>
      <c r="CL307" s="558"/>
      <c r="CM307" s="558"/>
      <c r="CN307" s="558"/>
      <c r="CO307" s="558"/>
      <c r="CP307" s="558"/>
      <c r="CQ307" s="558"/>
      <c r="CR307" s="559">
        <f t="shared" si="102"/>
        <v>0</v>
      </c>
      <c r="CS307" s="558"/>
      <c r="CT307" s="558"/>
      <c r="CU307" s="558"/>
      <c r="CV307" s="558"/>
      <c r="CW307" s="558"/>
      <c r="CX307" s="560">
        <f t="shared" si="103"/>
        <v>0</v>
      </c>
      <c r="CY307" s="556"/>
      <c r="CZ307" s="556"/>
      <c r="DA307" s="556"/>
      <c r="DB307" s="556"/>
      <c r="DC307" s="556"/>
      <c r="DD307" s="560">
        <f t="shared" si="104"/>
        <v>0</v>
      </c>
      <c r="DE307" s="556"/>
      <c r="DF307" s="556"/>
      <c r="DG307" s="556"/>
      <c r="DH307" s="556"/>
      <c r="DI307" s="556"/>
      <c r="DJ307" s="555">
        <f t="shared" si="93"/>
        <v>0</v>
      </c>
      <c r="DK307" s="556"/>
      <c r="DL307" s="556"/>
      <c r="DM307" s="556"/>
      <c r="DN307" s="556"/>
      <c r="DO307" s="556"/>
      <c r="DP307" s="556"/>
      <c r="DT307" s="141" t="str">
        <f t="shared" si="105"/>
        <v>-</v>
      </c>
      <c r="DU307" s="558">
        <f>IF(ROWS($DU$25:DU307)&gt;$EH$9,0,ROWS($DU$25:DU307))</f>
        <v>0</v>
      </c>
      <c r="DV307" s="558"/>
      <c r="DW307" s="558"/>
      <c r="DX307" s="558"/>
      <c r="DY307" s="558"/>
      <c r="DZ307" s="557">
        <f t="shared" si="94"/>
        <v>0</v>
      </c>
      <c r="EA307" s="558"/>
      <c r="EB307" s="558"/>
      <c r="EC307" s="558"/>
      <c r="ED307" s="558"/>
      <c r="EE307" s="558"/>
      <c r="EF307" s="558"/>
      <c r="EG307" s="559">
        <f t="shared" si="106"/>
        <v>0</v>
      </c>
      <c r="EH307" s="558"/>
      <c r="EI307" s="558"/>
      <c r="EJ307" s="558"/>
      <c r="EK307" s="558"/>
      <c r="EL307" s="558"/>
      <c r="EM307" s="560">
        <f t="shared" si="107"/>
        <v>0</v>
      </c>
      <c r="EN307" s="556"/>
      <c r="EO307" s="556"/>
      <c r="EP307" s="556"/>
      <c r="EQ307" s="556"/>
      <c r="ER307" s="556"/>
      <c r="ES307" s="560">
        <f t="shared" si="108"/>
        <v>0</v>
      </c>
      <c r="ET307" s="556"/>
      <c r="EU307" s="556"/>
      <c r="EV307" s="556"/>
      <c r="EW307" s="556"/>
      <c r="EX307" s="556"/>
      <c r="EY307" s="555">
        <f t="shared" si="95"/>
        <v>0</v>
      </c>
      <c r="EZ307" s="556"/>
      <c r="FA307" s="556"/>
      <c r="FB307" s="556"/>
      <c r="FC307" s="556"/>
      <c r="FD307" s="556"/>
      <c r="FE307" s="556"/>
      <c r="FG307" s="557">
        <f t="shared" si="96"/>
        <v>0</v>
      </c>
      <c r="FH307" s="558"/>
      <c r="FI307" s="558"/>
      <c r="FJ307" s="558"/>
      <c r="FK307" s="558"/>
      <c r="FL307" s="558"/>
      <c r="FM307" s="558"/>
      <c r="FN307" s="559">
        <f t="shared" si="109"/>
        <v>0</v>
      </c>
      <c r="FO307" s="558"/>
      <c r="FP307" s="558"/>
      <c r="FQ307" s="558"/>
      <c r="FR307" s="558"/>
      <c r="FS307" s="558"/>
      <c r="FT307" s="560">
        <f t="shared" si="110"/>
        <v>0</v>
      </c>
      <c r="FU307" s="556"/>
      <c r="FV307" s="556"/>
      <c r="FW307" s="556"/>
      <c r="FX307" s="556"/>
      <c r="FY307" s="556"/>
      <c r="FZ307" s="560">
        <f t="shared" si="111"/>
        <v>0</v>
      </c>
      <c r="GA307" s="556"/>
      <c r="GB307" s="556"/>
      <c r="GC307" s="556"/>
      <c r="GD307" s="556"/>
      <c r="GE307" s="556"/>
      <c r="GF307" s="555">
        <f t="shared" si="97"/>
        <v>0</v>
      </c>
      <c r="GG307" s="556"/>
      <c r="GH307" s="556"/>
      <c r="GI307" s="556"/>
      <c r="GJ307" s="556"/>
      <c r="GK307" s="556"/>
      <c r="GL307" s="556"/>
      <c r="GV307" s="1"/>
      <c r="GW307" s="1"/>
      <c r="GX307" s="1"/>
      <c r="GY307" s="1"/>
      <c r="GZ307" s="1"/>
      <c r="HA307" s="1"/>
      <c r="HB307" s="1"/>
      <c r="HC307" s="1"/>
      <c r="HD307" s="1"/>
      <c r="HE307" s="1"/>
      <c r="HF307" s="1"/>
      <c r="HG307" s="1"/>
      <c r="HH307" s="1"/>
      <c r="HI307" s="1"/>
    </row>
    <row r="308" spans="50:217" ht="12.75">
      <c r="AX308" s="141" t="str">
        <f t="shared" si="98"/>
        <v>-</v>
      </c>
      <c r="AY308" s="558">
        <f>IF(ROWS($AY$25:AY308)&gt;$BL$9,0,ROWS($AY$25:AY308))</f>
        <v>0</v>
      </c>
      <c r="AZ308" s="558"/>
      <c r="BA308" s="558"/>
      <c r="BB308" s="558"/>
      <c r="BC308" s="558"/>
      <c r="BD308" s="557">
        <f t="shared" si="90"/>
        <v>0</v>
      </c>
      <c r="BE308" s="558"/>
      <c r="BF308" s="558"/>
      <c r="BG308" s="558"/>
      <c r="BH308" s="558"/>
      <c r="BI308" s="558"/>
      <c r="BJ308" s="558"/>
      <c r="BK308" s="559">
        <f t="shared" si="99"/>
        <v>0</v>
      </c>
      <c r="BL308" s="558"/>
      <c r="BM308" s="558"/>
      <c r="BN308" s="558"/>
      <c r="BO308" s="558"/>
      <c r="BP308" s="558"/>
      <c r="BQ308" s="560">
        <f t="shared" si="100"/>
        <v>0</v>
      </c>
      <c r="BR308" s="556"/>
      <c r="BS308" s="556"/>
      <c r="BT308" s="556"/>
      <c r="BU308" s="556"/>
      <c r="BV308" s="556"/>
      <c r="BW308" s="560">
        <f t="shared" si="101"/>
        <v>0</v>
      </c>
      <c r="BX308" s="556"/>
      <c r="BY308" s="556"/>
      <c r="BZ308" s="556"/>
      <c r="CA308" s="556"/>
      <c r="CB308" s="556"/>
      <c r="CC308" s="555">
        <f t="shared" si="91"/>
        <v>0</v>
      </c>
      <c r="CD308" s="556"/>
      <c r="CE308" s="556"/>
      <c r="CF308" s="556"/>
      <c r="CG308" s="556"/>
      <c r="CH308" s="556"/>
      <c r="CI308" s="556"/>
      <c r="CK308" s="557">
        <f t="shared" si="92"/>
        <v>0</v>
      </c>
      <c r="CL308" s="558"/>
      <c r="CM308" s="558"/>
      <c r="CN308" s="558"/>
      <c r="CO308" s="558"/>
      <c r="CP308" s="558"/>
      <c r="CQ308" s="558"/>
      <c r="CR308" s="559">
        <f t="shared" si="102"/>
        <v>0</v>
      </c>
      <c r="CS308" s="558"/>
      <c r="CT308" s="558"/>
      <c r="CU308" s="558"/>
      <c r="CV308" s="558"/>
      <c r="CW308" s="558"/>
      <c r="CX308" s="560">
        <f t="shared" si="103"/>
        <v>0</v>
      </c>
      <c r="CY308" s="556"/>
      <c r="CZ308" s="556"/>
      <c r="DA308" s="556"/>
      <c r="DB308" s="556"/>
      <c r="DC308" s="556"/>
      <c r="DD308" s="560">
        <f t="shared" si="104"/>
        <v>0</v>
      </c>
      <c r="DE308" s="556"/>
      <c r="DF308" s="556"/>
      <c r="DG308" s="556"/>
      <c r="DH308" s="556"/>
      <c r="DI308" s="556"/>
      <c r="DJ308" s="555">
        <f t="shared" si="93"/>
        <v>0</v>
      </c>
      <c r="DK308" s="556"/>
      <c r="DL308" s="556"/>
      <c r="DM308" s="556"/>
      <c r="DN308" s="556"/>
      <c r="DO308" s="556"/>
      <c r="DP308" s="556"/>
      <c r="DT308" s="141" t="str">
        <f t="shared" si="105"/>
        <v>-</v>
      </c>
      <c r="DU308" s="558">
        <f>IF(ROWS($DU$25:DU308)&gt;$EH$9,0,ROWS($DU$25:DU308))</f>
        <v>0</v>
      </c>
      <c r="DV308" s="558"/>
      <c r="DW308" s="558"/>
      <c r="DX308" s="558"/>
      <c r="DY308" s="558"/>
      <c r="DZ308" s="557">
        <f t="shared" si="94"/>
        <v>0</v>
      </c>
      <c r="EA308" s="558"/>
      <c r="EB308" s="558"/>
      <c r="EC308" s="558"/>
      <c r="ED308" s="558"/>
      <c r="EE308" s="558"/>
      <c r="EF308" s="558"/>
      <c r="EG308" s="559">
        <f t="shared" si="106"/>
        <v>0</v>
      </c>
      <c r="EH308" s="558"/>
      <c r="EI308" s="558"/>
      <c r="EJ308" s="558"/>
      <c r="EK308" s="558"/>
      <c r="EL308" s="558"/>
      <c r="EM308" s="560">
        <f t="shared" si="107"/>
        <v>0</v>
      </c>
      <c r="EN308" s="556"/>
      <c r="EO308" s="556"/>
      <c r="EP308" s="556"/>
      <c r="EQ308" s="556"/>
      <c r="ER308" s="556"/>
      <c r="ES308" s="560">
        <f t="shared" si="108"/>
        <v>0</v>
      </c>
      <c r="ET308" s="556"/>
      <c r="EU308" s="556"/>
      <c r="EV308" s="556"/>
      <c r="EW308" s="556"/>
      <c r="EX308" s="556"/>
      <c r="EY308" s="555">
        <f t="shared" si="95"/>
        <v>0</v>
      </c>
      <c r="EZ308" s="556"/>
      <c r="FA308" s="556"/>
      <c r="FB308" s="556"/>
      <c r="FC308" s="556"/>
      <c r="FD308" s="556"/>
      <c r="FE308" s="556"/>
      <c r="FG308" s="557">
        <f t="shared" si="96"/>
        <v>0</v>
      </c>
      <c r="FH308" s="558"/>
      <c r="FI308" s="558"/>
      <c r="FJ308" s="558"/>
      <c r="FK308" s="558"/>
      <c r="FL308" s="558"/>
      <c r="FM308" s="558"/>
      <c r="FN308" s="559">
        <f t="shared" si="109"/>
        <v>0</v>
      </c>
      <c r="FO308" s="558"/>
      <c r="FP308" s="558"/>
      <c r="FQ308" s="558"/>
      <c r="FR308" s="558"/>
      <c r="FS308" s="558"/>
      <c r="FT308" s="560">
        <f t="shared" si="110"/>
        <v>0</v>
      </c>
      <c r="FU308" s="556"/>
      <c r="FV308" s="556"/>
      <c r="FW308" s="556"/>
      <c r="FX308" s="556"/>
      <c r="FY308" s="556"/>
      <c r="FZ308" s="560">
        <f t="shared" si="111"/>
        <v>0</v>
      </c>
      <c r="GA308" s="556"/>
      <c r="GB308" s="556"/>
      <c r="GC308" s="556"/>
      <c r="GD308" s="556"/>
      <c r="GE308" s="556"/>
      <c r="GF308" s="555">
        <f t="shared" si="97"/>
        <v>0</v>
      </c>
      <c r="GG308" s="556"/>
      <c r="GH308" s="556"/>
      <c r="GI308" s="556"/>
      <c r="GJ308" s="556"/>
      <c r="GK308" s="556"/>
      <c r="GL308" s="556"/>
      <c r="GV308" s="1"/>
      <c r="GW308" s="1"/>
      <c r="GX308" s="1"/>
      <c r="GY308" s="1"/>
      <c r="GZ308" s="1"/>
      <c r="HA308" s="1"/>
      <c r="HB308" s="1"/>
      <c r="HC308" s="1"/>
      <c r="HD308" s="1"/>
      <c r="HE308" s="1"/>
      <c r="HF308" s="1"/>
      <c r="HG308" s="1"/>
      <c r="HH308" s="1"/>
      <c r="HI308" s="1"/>
    </row>
    <row r="309" spans="50:217" ht="12.75">
      <c r="AX309" s="141" t="str">
        <f t="shared" si="98"/>
        <v>-</v>
      </c>
      <c r="AY309" s="558">
        <f>IF(ROWS($AY$25:AY309)&gt;$BL$9,0,ROWS($AY$25:AY309))</f>
        <v>0</v>
      </c>
      <c r="AZ309" s="558"/>
      <c r="BA309" s="558"/>
      <c r="BB309" s="558"/>
      <c r="BC309" s="558"/>
      <c r="BD309" s="557">
        <f t="shared" si="90"/>
        <v>0</v>
      </c>
      <c r="BE309" s="558"/>
      <c r="BF309" s="558"/>
      <c r="BG309" s="558"/>
      <c r="BH309" s="558"/>
      <c r="BI309" s="558"/>
      <c r="BJ309" s="558"/>
      <c r="BK309" s="559">
        <f t="shared" si="99"/>
        <v>0</v>
      </c>
      <c r="BL309" s="558"/>
      <c r="BM309" s="558"/>
      <c r="BN309" s="558"/>
      <c r="BO309" s="558"/>
      <c r="BP309" s="558"/>
      <c r="BQ309" s="560">
        <f t="shared" si="100"/>
        <v>0</v>
      </c>
      <c r="BR309" s="556"/>
      <c r="BS309" s="556"/>
      <c r="BT309" s="556"/>
      <c r="BU309" s="556"/>
      <c r="BV309" s="556"/>
      <c r="BW309" s="560">
        <f t="shared" si="101"/>
        <v>0</v>
      </c>
      <c r="BX309" s="556"/>
      <c r="BY309" s="556"/>
      <c r="BZ309" s="556"/>
      <c r="CA309" s="556"/>
      <c r="CB309" s="556"/>
      <c r="CC309" s="555">
        <f t="shared" si="91"/>
        <v>0</v>
      </c>
      <c r="CD309" s="556"/>
      <c r="CE309" s="556"/>
      <c r="CF309" s="556"/>
      <c r="CG309" s="556"/>
      <c r="CH309" s="556"/>
      <c r="CI309" s="556"/>
      <c r="CK309" s="557">
        <f t="shared" si="92"/>
        <v>0</v>
      </c>
      <c r="CL309" s="558"/>
      <c r="CM309" s="558"/>
      <c r="CN309" s="558"/>
      <c r="CO309" s="558"/>
      <c r="CP309" s="558"/>
      <c r="CQ309" s="558"/>
      <c r="CR309" s="559">
        <f t="shared" si="102"/>
        <v>0</v>
      </c>
      <c r="CS309" s="558"/>
      <c r="CT309" s="558"/>
      <c r="CU309" s="558"/>
      <c r="CV309" s="558"/>
      <c r="CW309" s="558"/>
      <c r="CX309" s="560">
        <f t="shared" si="103"/>
        <v>0</v>
      </c>
      <c r="CY309" s="556"/>
      <c r="CZ309" s="556"/>
      <c r="DA309" s="556"/>
      <c r="DB309" s="556"/>
      <c r="DC309" s="556"/>
      <c r="DD309" s="560">
        <f t="shared" si="104"/>
        <v>0</v>
      </c>
      <c r="DE309" s="556"/>
      <c r="DF309" s="556"/>
      <c r="DG309" s="556"/>
      <c r="DH309" s="556"/>
      <c r="DI309" s="556"/>
      <c r="DJ309" s="555">
        <f t="shared" si="93"/>
        <v>0</v>
      </c>
      <c r="DK309" s="556"/>
      <c r="DL309" s="556"/>
      <c r="DM309" s="556"/>
      <c r="DN309" s="556"/>
      <c r="DO309" s="556"/>
      <c r="DP309" s="556"/>
      <c r="DT309" s="141" t="str">
        <f t="shared" si="105"/>
        <v>-</v>
      </c>
      <c r="DU309" s="558">
        <f>IF(ROWS($DU$25:DU309)&gt;$EH$9,0,ROWS($DU$25:DU309))</f>
        <v>0</v>
      </c>
      <c r="DV309" s="558"/>
      <c r="DW309" s="558"/>
      <c r="DX309" s="558"/>
      <c r="DY309" s="558"/>
      <c r="DZ309" s="557">
        <f t="shared" si="94"/>
        <v>0</v>
      </c>
      <c r="EA309" s="558"/>
      <c r="EB309" s="558"/>
      <c r="EC309" s="558"/>
      <c r="ED309" s="558"/>
      <c r="EE309" s="558"/>
      <c r="EF309" s="558"/>
      <c r="EG309" s="559">
        <f t="shared" si="106"/>
        <v>0</v>
      </c>
      <c r="EH309" s="558"/>
      <c r="EI309" s="558"/>
      <c r="EJ309" s="558"/>
      <c r="EK309" s="558"/>
      <c r="EL309" s="558"/>
      <c r="EM309" s="560">
        <f t="shared" si="107"/>
        <v>0</v>
      </c>
      <c r="EN309" s="556"/>
      <c r="EO309" s="556"/>
      <c r="EP309" s="556"/>
      <c r="EQ309" s="556"/>
      <c r="ER309" s="556"/>
      <c r="ES309" s="560">
        <f t="shared" si="108"/>
        <v>0</v>
      </c>
      <c r="ET309" s="556"/>
      <c r="EU309" s="556"/>
      <c r="EV309" s="556"/>
      <c r="EW309" s="556"/>
      <c r="EX309" s="556"/>
      <c r="EY309" s="555">
        <f t="shared" si="95"/>
        <v>0</v>
      </c>
      <c r="EZ309" s="556"/>
      <c r="FA309" s="556"/>
      <c r="FB309" s="556"/>
      <c r="FC309" s="556"/>
      <c r="FD309" s="556"/>
      <c r="FE309" s="556"/>
      <c r="FG309" s="557">
        <f t="shared" si="96"/>
        <v>0</v>
      </c>
      <c r="FH309" s="558"/>
      <c r="FI309" s="558"/>
      <c r="FJ309" s="558"/>
      <c r="FK309" s="558"/>
      <c r="FL309" s="558"/>
      <c r="FM309" s="558"/>
      <c r="FN309" s="559">
        <f t="shared" si="109"/>
        <v>0</v>
      </c>
      <c r="FO309" s="558"/>
      <c r="FP309" s="558"/>
      <c r="FQ309" s="558"/>
      <c r="FR309" s="558"/>
      <c r="FS309" s="558"/>
      <c r="FT309" s="560">
        <f t="shared" si="110"/>
        <v>0</v>
      </c>
      <c r="FU309" s="556"/>
      <c r="FV309" s="556"/>
      <c r="FW309" s="556"/>
      <c r="FX309" s="556"/>
      <c r="FY309" s="556"/>
      <c r="FZ309" s="560">
        <f t="shared" si="111"/>
        <v>0</v>
      </c>
      <c r="GA309" s="556"/>
      <c r="GB309" s="556"/>
      <c r="GC309" s="556"/>
      <c r="GD309" s="556"/>
      <c r="GE309" s="556"/>
      <c r="GF309" s="555">
        <f t="shared" si="97"/>
        <v>0</v>
      </c>
      <c r="GG309" s="556"/>
      <c r="GH309" s="556"/>
      <c r="GI309" s="556"/>
      <c r="GJ309" s="556"/>
      <c r="GK309" s="556"/>
      <c r="GL309" s="556"/>
      <c r="GV309" s="1"/>
      <c r="GW309" s="1"/>
      <c r="GX309" s="1"/>
      <c r="GY309" s="1"/>
      <c r="GZ309" s="1"/>
      <c r="HA309" s="1"/>
      <c r="HB309" s="1"/>
      <c r="HC309" s="1"/>
      <c r="HD309" s="1"/>
      <c r="HE309" s="1"/>
      <c r="HF309" s="1"/>
      <c r="HG309" s="1"/>
      <c r="HH309" s="1"/>
      <c r="HI309" s="1"/>
    </row>
    <row r="310" spans="50:217" ht="12.75">
      <c r="AX310" s="141" t="str">
        <f t="shared" si="98"/>
        <v>-</v>
      </c>
      <c r="AY310" s="558">
        <f>IF(ROWS($AY$25:AY310)&gt;$BL$9,0,ROWS($AY$25:AY310))</f>
        <v>0</v>
      </c>
      <c r="AZ310" s="558"/>
      <c r="BA310" s="558"/>
      <c r="BB310" s="558"/>
      <c r="BC310" s="558"/>
      <c r="BD310" s="557">
        <f t="shared" si="90"/>
        <v>0</v>
      </c>
      <c r="BE310" s="558"/>
      <c r="BF310" s="558"/>
      <c r="BG310" s="558"/>
      <c r="BH310" s="558"/>
      <c r="BI310" s="558"/>
      <c r="BJ310" s="558"/>
      <c r="BK310" s="559">
        <f t="shared" si="99"/>
        <v>0</v>
      </c>
      <c r="BL310" s="558"/>
      <c r="BM310" s="558"/>
      <c r="BN310" s="558"/>
      <c r="BO310" s="558"/>
      <c r="BP310" s="558"/>
      <c r="BQ310" s="560">
        <f t="shared" si="100"/>
        <v>0</v>
      </c>
      <c r="BR310" s="556"/>
      <c r="BS310" s="556"/>
      <c r="BT310" s="556"/>
      <c r="BU310" s="556"/>
      <c r="BV310" s="556"/>
      <c r="BW310" s="560">
        <f t="shared" si="101"/>
        <v>0</v>
      </c>
      <c r="BX310" s="556"/>
      <c r="BY310" s="556"/>
      <c r="BZ310" s="556"/>
      <c r="CA310" s="556"/>
      <c r="CB310" s="556"/>
      <c r="CC310" s="555">
        <f t="shared" si="91"/>
        <v>0</v>
      </c>
      <c r="CD310" s="556"/>
      <c r="CE310" s="556"/>
      <c r="CF310" s="556"/>
      <c r="CG310" s="556"/>
      <c r="CH310" s="556"/>
      <c r="CI310" s="556"/>
      <c r="CK310" s="557">
        <f t="shared" si="92"/>
        <v>0</v>
      </c>
      <c r="CL310" s="558"/>
      <c r="CM310" s="558"/>
      <c r="CN310" s="558"/>
      <c r="CO310" s="558"/>
      <c r="CP310" s="558"/>
      <c r="CQ310" s="558"/>
      <c r="CR310" s="559">
        <f t="shared" si="102"/>
        <v>0</v>
      </c>
      <c r="CS310" s="558"/>
      <c r="CT310" s="558"/>
      <c r="CU310" s="558"/>
      <c r="CV310" s="558"/>
      <c r="CW310" s="558"/>
      <c r="CX310" s="560">
        <f t="shared" si="103"/>
        <v>0</v>
      </c>
      <c r="CY310" s="556"/>
      <c r="CZ310" s="556"/>
      <c r="DA310" s="556"/>
      <c r="DB310" s="556"/>
      <c r="DC310" s="556"/>
      <c r="DD310" s="560">
        <f t="shared" si="104"/>
        <v>0</v>
      </c>
      <c r="DE310" s="556"/>
      <c r="DF310" s="556"/>
      <c r="DG310" s="556"/>
      <c r="DH310" s="556"/>
      <c r="DI310" s="556"/>
      <c r="DJ310" s="555">
        <f t="shared" si="93"/>
        <v>0</v>
      </c>
      <c r="DK310" s="556"/>
      <c r="DL310" s="556"/>
      <c r="DM310" s="556"/>
      <c r="DN310" s="556"/>
      <c r="DO310" s="556"/>
      <c r="DP310" s="556"/>
      <c r="DT310" s="141" t="str">
        <f t="shared" si="105"/>
        <v>-</v>
      </c>
      <c r="DU310" s="558">
        <f>IF(ROWS($DU$25:DU310)&gt;$EH$9,0,ROWS($DU$25:DU310))</f>
        <v>0</v>
      </c>
      <c r="DV310" s="558"/>
      <c r="DW310" s="558"/>
      <c r="DX310" s="558"/>
      <c r="DY310" s="558"/>
      <c r="DZ310" s="557">
        <f t="shared" si="94"/>
        <v>0</v>
      </c>
      <c r="EA310" s="558"/>
      <c r="EB310" s="558"/>
      <c r="EC310" s="558"/>
      <c r="ED310" s="558"/>
      <c r="EE310" s="558"/>
      <c r="EF310" s="558"/>
      <c r="EG310" s="559">
        <f t="shared" si="106"/>
        <v>0</v>
      </c>
      <c r="EH310" s="558"/>
      <c r="EI310" s="558"/>
      <c r="EJ310" s="558"/>
      <c r="EK310" s="558"/>
      <c r="EL310" s="558"/>
      <c r="EM310" s="560">
        <f t="shared" si="107"/>
        <v>0</v>
      </c>
      <c r="EN310" s="556"/>
      <c r="EO310" s="556"/>
      <c r="EP310" s="556"/>
      <c r="EQ310" s="556"/>
      <c r="ER310" s="556"/>
      <c r="ES310" s="560">
        <f t="shared" si="108"/>
        <v>0</v>
      </c>
      <c r="ET310" s="556"/>
      <c r="EU310" s="556"/>
      <c r="EV310" s="556"/>
      <c r="EW310" s="556"/>
      <c r="EX310" s="556"/>
      <c r="EY310" s="555">
        <f t="shared" si="95"/>
        <v>0</v>
      </c>
      <c r="EZ310" s="556"/>
      <c r="FA310" s="556"/>
      <c r="FB310" s="556"/>
      <c r="FC310" s="556"/>
      <c r="FD310" s="556"/>
      <c r="FE310" s="556"/>
      <c r="FG310" s="557">
        <f t="shared" si="96"/>
        <v>0</v>
      </c>
      <c r="FH310" s="558"/>
      <c r="FI310" s="558"/>
      <c r="FJ310" s="558"/>
      <c r="FK310" s="558"/>
      <c r="FL310" s="558"/>
      <c r="FM310" s="558"/>
      <c r="FN310" s="559">
        <f t="shared" si="109"/>
        <v>0</v>
      </c>
      <c r="FO310" s="558"/>
      <c r="FP310" s="558"/>
      <c r="FQ310" s="558"/>
      <c r="FR310" s="558"/>
      <c r="FS310" s="558"/>
      <c r="FT310" s="560">
        <f t="shared" si="110"/>
        <v>0</v>
      </c>
      <c r="FU310" s="556"/>
      <c r="FV310" s="556"/>
      <c r="FW310" s="556"/>
      <c r="FX310" s="556"/>
      <c r="FY310" s="556"/>
      <c r="FZ310" s="560">
        <f t="shared" si="111"/>
        <v>0</v>
      </c>
      <c r="GA310" s="556"/>
      <c r="GB310" s="556"/>
      <c r="GC310" s="556"/>
      <c r="GD310" s="556"/>
      <c r="GE310" s="556"/>
      <c r="GF310" s="555">
        <f t="shared" si="97"/>
        <v>0</v>
      </c>
      <c r="GG310" s="556"/>
      <c r="GH310" s="556"/>
      <c r="GI310" s="556"/>
      <c r="GJ310" s="556"/>
      <c r="GK310" s="556"/>
      <c r="GL310" s="556"/>
      <c r="GV310" s="1"/>
      <c r="GW310" s="1"/>
      <c r="GX310" s="1"/>
      <c r="GY310" s="1"/>
      <c r="GZ310" s="1"/>
      <c r="HA310" s="1"/>
      <c r="HB310" s="1"/>
      <c r="HC310" s="1"/>
      <c r="HD310" s="1"/>
      <c r="HE310" s="1"/>
      <c r="HF310" s="1"/>
      <c r="HG310" s="1"/>
      <c r="HH310" s="1"/>
      <c r="HI310" s="1"/>
    </row>
    <row r="311" spans="50:217" ht="12.75">
      <c r="AX311" s="141" t="str">
        <f t="shared" si="98"/>
        <v>-</v>
      </c>
      <c r="AY311" s="558">
        <f>IF(ROWS($AY$25:AY311)&gt;$BL$9,0,ROWS($AY$25:AY311))</f>
        <v>0</v>
      </c>
      <c r="AZ311" s="558"/>
      <c r="BA311" s="558"/>
      <c r="BB311" s="558"/>
      <c r="BC311" s="558"/>
      <c r="BD311" s="557">
        <f t="shared" si="90"/>
        <v>0</v>
      </c>
      <c r="BE311" s="558"/>
      <c r="BF311" s="558"/>
      <c r="BG311" s="558"/>
      <c r="BH311" s="558"/>
      <c r="BI311" s="558"/>
      <c r="BJ311" s="558"/>
      <c r="BK311" s="559">
        <f t="shared" si="99"/>
        <v>0</v>
      </c>
      <c r="BL311" s="558"/>
      <c r="BM311" s="558"/>
      <c r="BN311" s="558"/>
      <c r="BO311" s="558"/>
      <c r="BP311" s="558"/>
      <c r="BQ311" s="560">
        <f t="shared" si="100"/>
        <v>0</v>
      </c>
      <c r="BR311" s="556"/>
      <c r="BS311" s="556"/>
      <c r="BT311" s="556"/>
      <c r="BU311" s="556"/>
      <c r="BV311" s="556"/>
      <c r="BW311" s="560">
        <f t="shared" si="101"/>
        <v>0</v>
      </c>
      <c r="BX311" s="556"/>
      <c r="BY311" s="556"/>
      <c r="BZ311" s="556"/>
      <c r="CA311" s="556"/>
      <c r="CB311" s="556"/>
      <c r="CC311" s="555">
        <f t="shared" si="91"/>
        <v>0</v>
      </c>
      <c r="CD311" s="556"/>
      <c r="CE311" s="556"/>
      <c r="CF311" s="556"/>
      <c r="CG311" s="556"/>
      <c r="CH311" s="556"/>
      <c r="CI311" s="556"/>
      <c r="CK311" s="557">
        <f t="shared" si="92"/>
        <v>0</v>
      </c>
      <c r="CL311" s="558"/>
      <c r="CM311" s="558"/>
      <c r="CN311" s="558"/>
      <c r="CO311" s="558"/>
      <c r="CP311" s="558"/>
      <c r="CQ311" s="558"/>
      <c r="CR311" s="559">
        <f t="shared" si="102"/>
        <v>0</v>
      </c>
      <c r="CS311" s="558"/>
      <c r="CT311" s="558"/>
      <c r="CU311" s="558"/>
      <c r="CV311" s="558"/>
      <c r="CW311" s="558"/>
      <c r="CX311" s="560">
        <f t="shared" si="103"/>
        <v>0</v>
      </c>
      <c r="CY311" s="556"/>
      <c r="CZ311" s="556"/>
      <c r="DA311" s="556"/>
      <c r="DB311" s="556"/>
      <c r="DC311" s="556"/>
      <c r="DD311" s="560">
        <f t="shared" si="104"/>
        <v>0</v>
      </c>
      <c r="DE311" s="556"/>
      <c r="DF311" s="556"/>
      <c r="DG311" s="556"/>
      <c r="DH311" s="556"/>
      <c r="DI311" s="556"/>
      <c r="DJ311" s="555">
        <f t="shared" si="93"/>
        <v>0</v>
      </c>
      <c r="DK311" s="556"/>
      <c r="DL311" s="556"/>
      <c r="DM311" s="556"/>
      <c r="DN311" s="556"/>
      <c r="DO311" s="556"/>
      <c r="DP311" s="556"/>
      <c r="DT311" s="141" t="str">
        <f t="shared" si="105"/>
        <v>-</v>
      </c>
      <c r="DU311" s="558">
        <f>IF(ROWS($DU$25:DU311)&gt;$EH$9,0,ROWS($DU$25:DU311))</f>
        <v>0</v>
      </c>
      <c r="DV311" s="558"/>
      <c r="DW311" s="558"/>
      <c r="DX311" s="558"/>
      <c r="DY311" s="558"/>
      <c r="DZ311" s="557">
        <f t="shared" si="94"/>
        <v>0</v>
      </c>
      <c r="EA311" s="558"/>
      <c r="EB311" s="558"/>
      <c r="EC311" s="558"/>
      <c r="ED311" s="558"/>
      <c r="EE311" s="558"/>
      <c r="EF311" s="558"/>
      <c r="EG311" s="559">
        <f t="shared" si="106"/>
        <v>0</v>
      </c>
      <c r="EH311" s="558"/>
      <c r="EI311" s="558"/>
      <c r="EJ311" s="558"/>
      <c r="EK311" s="558"/>
      <c r="EL311" s="558"/>
      <c r="EM311" s="560">
        <f t="shared" si="107"/>
        <v>0</v>
      </c>
      <c r="EN311" s="556"/>
      <c r="EO311" s="556"/>
      <c r="EP311" s="556"/>
      <c r="EQ311" s="556"/>
      <c r="ER311" s="556"/>
      <c r="ES311" s="560">
        <f t="shared" si="108"/>
        <v>0</v>
      </c>
      <c r="ET311" s="556"/>
      <c r="EU311" s="556"/>
      <c r="EV311" s="556"/>
      <c r="EW311" s="556"/>
      <c r="EX311" s="556"/>
      <c r="EY311" s="555">
        <f t="shared" si="95"/>
        <v>0</v>
      </c>
      <c r="EZ311" s="556"/>
      <c r="FA311" s="556"/>
      <c r="FB311" s="556"/>
      <c r="FC311" s="556"/>
      <c r="FD311" s="556"/>
      <c r="FE311" s="556"/>
      <c r="FG311" s="557">
        <f t="shared" si="96"/>
        <v>0</v>
      </c>
      <c r="FH311" s="558"/>
      <c r="FI311" s="558"/>
      <c r="FJ311" s="558"/>
      <c r="FK311" s="558"/>
      <c r="FL311" s="558"/>
      <c r="FM311" s="558"/>
      <c r="FN311" s="559">
        <f t="shared" si="109"/>
        <v>0</v>
      </c>
      <c r="FO311" s="558"/>
      <c r="FP311" s="558"/>
      <c r="FQ311" s="558"/>
      <c r="FR311" s="558"/>
      <c r="FS311" s="558"/>
      <c r="FT311" s="560">
        <f t="shared" si="110"/>
        <v>0</v>
      </c>
      <c r="FU311" s="556"/>
      <c r="FV311" s="556"/>
      <c r="FW311" s="556"/>
      <c r="FX311" s="556"/>
      <c r="FY311" s="556"/>
      <c r="FZ311" s="560">
        <f t="shared" si="111"/>
        <v>0</v>
      </c>
      <c r="GA311" s="556"/>
      <c r="GB311" s="556"/>
      <c r="GC311" s="556"/>
      <c r="GD311" s="556"/>
      <c r="GE311" s="556"/>
      <c r="GF311" s="555">
        <f t="shared" si="97"/>
        <v>0</v>
      </c>
      <c r="GG311" s="556"/>
      <c r="GH311" s="556"/>
      <c r="GI311" s="556"/>
      <c r="GJ311" s="556"/>
      <c r="GK311" s="556"/>
      <c r="GL311" s="556"/>
      <c r="GV311" s="1"/>
      <c r="GW311" s="1"/>
      <c r="GX311" s="1"/>
      <c r="GY311" s="1"/>
      <c r="GZ311" s="1"/>
      <c r="HA311" s="1"/>
      <c r="HB311" s="1"/>
      <c r="HC311" s="1"/>
      <c r="HD311" s="1"/>
      <c r="HE311" s="1"/>
      <c r="HF311" s="1"/>
      <c r="HG311" s="1"/>
      <c r="HH311" s="1"/>
      <c r="HI311" s="1"/>
    </row>
    <row r="312" spans="50:217" ht="12.75">
      <c r="AX312" s="141" t="str">
        <f t="shared" si="98"/>
        <v>-</v>
      </c>
      <c r="AY312" s="558">
        <f>IF(ROWS($AY$25:AY312)&gt;$BL$9,0,ROWS($AY$25:AY312))</f>
        <v>0</v>
      </c>
      <c r="AZ312" s="558"/>
      <c r="BA312" s="558"/>
      <c r="BB312" s="558"/>
      <c r="BC312" s="558"/>
      <c r="BD312" s="557">
        <f t="shared" si="90"/>
        <v>0</v>
      </c>
      <c r="BE312" s="558"/>
      <c r="BF312" s="558"/>
      <c r="BG312" s="558"/>
      <c r="BH312" s="558"/>
      <c r="BI312" s="558"/>
      <c r="BJ312" s="558"/>
      <c r="BK312" s="559">
        <f t="shared" si="99"/>
        <v>0</v>
      </c>
      <c r="BL312" s="558"/>
      <c r="BM312" s="558"/>
      <c r="BN312" s="558"/>
      <c r="BO312" s="558"/>
      <c r="BP312" s="558"/>
      <c r="BQ312" s="560">
        <f t="shared" si="100"/>
        <v>0</v>
      </c>
      <c r="BR312" s="556"/>
      <c r="BS312" s="556"/>
      <c r="BT312" s="556"/>
      <c r="BU312" s="556"/>
      <c r="BV312" s="556"/>
      <c r="BW312" s="560">
        <f t="shared" si="101"/>
        <v>0</v>
      </c>
      <c r="BX312" s="556"/>
      <c r="BY312" s="556"/>
      <c r="BZ312" s="556"/>
      <c r="CA312" s="556"/>
      <c r="CB312" s="556"/>
      <c r="CC312" s="555">
        <f t="shared" si="91"/>
        <v>0</v>
      </c>
      <c r="CD312" s="556"/>
      <c r="CE312" s="556"/>
      <c r="CF312" s="556"/>
      <c r="CG312" s="556"/>
      <c r="CH312" s="556"/>
      <c r="CI312" s="556"/>
      <c r="CK312" s="557">
        <f t="shared" si="92"/>
        <v>0</v>
      </c>
      <c r="CL312" s="558"/>
      <c r="CM312" s="558"/>
      <c r="CN312" s="558"/>
      <c r="CO312" s="558"/>
      <c r="CP312" s="558"/>
      <c r="CQ312" s="558"/>
      <c r="CR312" s="559">
        <f t="shared" si="102"/>
        <v>0</v>
      </c>
      <c r="CS312" s="558"/>
      <c r="CT312" s="558"/>
      <c r="CU312" s="558"/>
      <c r="CV312" s="558"/>
      <c r="CW312" s="558"/>
      <c r="CX312" s="560">
        <f t="shared" si="103"/>
        <v>0</v>
      </c>
      <c r="CY312" s="556"/>
      <c r="CZ312" s="556"/>
      <c r="DA312" s="556"/>
      <c r="DB312" s="556"/>
      <c r="DC312" s="556"/>
      <c r="DD312" s="560">
        <f t="shared" si="104"/>
        <v>0</v>
      </c>
      <c r="DE312" s="556"/>
      <c r="DF312" s="556"/>
      <c r="DG312" s="556"/>
      <c r="DH312" s="556"/>
      <c r="DI312" s="556"/>
      <c r="DJ312" s="555">
        <f t="shared" si="93"/>
        <v>0</v>
      </c>
      <c r="DK312" s="556"/>
      <c r="DL312" s="556"/>
      <c r="DM312" s="556"/>
      <c r="DN312" s="556"/>
      <c r="DO312" s="556"/>
      <c r="DP312" s="556"/>
      <c r="DT312" s="141" t="str">
        <f t="shared" si="105"/>
        <v>-</v>
      </c>
      <c r="DU312" s="558">
        <f>IF(ROWS($DU$25:DU312)&gt;$EH$9,0,ROWS($DU$25:DU312))</f>
        <v>0</v>
      </c>
      <c r="DV312" s="558"/>
      <c r="DW312" s="558"/>
      <c r="DX312" s="558"/>
      <c r="DY312" s="558"/>
      <c r="DZ312" s="557">
        <f t="shared" si="94"/>
        <v>0</v>
      </c>
      <c r="EA312" s="558"/>
      <c r="EB312" s="558"/>
      <c r="EC312" s="558"/>
      <c r="ED312" s="558"/>
      <c r="EE312" s="558"/>
      <c r="EF312" s="558"/>
      <c r="EG312" s="559">
        <f t="shared" si="106"/>
        <v>0</v>
      </c>
      <c r="EH312" s="558"/>
      <c r="EI312" s="558"/>
      <c r="EJ312" s="558"/>
      <c r="EK312" s="558"/>
      <c r="EL312" s="558"/>
      <c r="EM312" s="560">
        <f t="shared" si="107"/>
        <v>0</v>
      </c>
      <c r="EN312" s="556"/>
      <c r="EO312" s="556"/>
      <c r="EP312" s="556"/>
      <c r="EQ312" s="556"/>
      <c r="ER312" s="556"/>
      <c r="ES312" s="560">
        <f t="shared" si="108"/>
        <v>0</v>
      </c>
      <c r="ET312" s="556"/>
      <c r="EU312" s="556"/>
      <c r="EV312" s="556"/>
      <c r="EW312" s="556"/>
      <c r="EX312" s="556"/>
      <c r="EY312" s="555">
        <f t="shared" si="95"/>
        <v>0</v>
      </c>
      <c r="EZ312" s="556"/>
      <c r="FA312" s="556"/>
      <c r="FB312" s="556"/>
      <c r="FC312" s="556"/>
      <c r="FD312" s="556"/>
      <c r="FE312" s="556"/>
      <c r="FG312" s="557">
        <f t="shared" si="96"/>
        <v>0</v>
      </c>
      <c r="FH312" s="558"/>
      <c r="FI312" s="558"/>
      <c r="FJ312" s="558"/>
      <c r="FK312" s="558"/>
      <c r="FL312" s="558"/>
      <c r="FM312" s="558"/>
      <c r="FN312" s="559">
        <f t="shared" si="109"/>
        <v>0</v>
      </c>
      <c r="FO312" s="558"/>
      <c r="FP312" s="558"/>
      <c r="FQ312" s="558"/>
      <c r="FR312" s="558"/>
      <c r="FS312" s="558"/>
      <c r="FT312" s="560">
        <f t="shared" si="110"/>
        <v>0</v>
      </c>
      <c r="FU312" s="556"/>
      <c r="FV312" s="556"/>
      <c r="FW312" s="556"/>
      <c r="FX312" s="556"/>
      <c r="FY312" s="556"/>
      <c r="FZ312" s="560">
        <f t="shared" si="111"/>
        <v>0</v>
      </c>
      <c r="GA312" s="556"/>
      <c r="GB312" s="556"/>
      <c r="GC312" s="556"/>
      <c r="GD312" s="556"/>
      <c r="GE312" s="556"/>
      <c r="GF312" s="555">
        <f t="shared" si="97"/>
        <v>0</v>
      </c>
      <c r="GG312" s="556"/>
      <c r="GH312" s="556"/>
      <c r="GI312" s="556"/>
      <c r="GJ312" s="556"/>
      <c r="GK312" s="556"/>
      <c r="GL312" s="556"/>
      <c r="GV312" s="1"/>
      <c r="GW312" s="1"/>
      <c r="GX312" s="1"/>
      <c r="GY312" s="1"/>
      <c r="GZ312" s="1"/>
      <c r="HA312" s="1"/>
      <c r="HB312" s="1"/>
      <c r="HC312" s="1"/>
      <c r="HD312" s="1"/>
      <c r="HE312" s="1"/>
      <c r="HF312" s="1"/>
      <c r="HG312" s="1"/>
      <c r="HH312" s="1"/>
      <c r="HI312" s="1"/>
    </row>
    <row r="313" spans="50:217" ht="12.75">
      <c r="AX313" s="141" t="str">
        <f t="shared" si="98"/>
        <v>-</v>
      </c>
      <c r="AY313" s="558">
        <f>IF(ROWS($AY$25:AY313)&gt;$BL$9,0,ROWS($AY$25:AY313))</f>
        <v>0</v>
      </c>
      <c r="AZ313" s="558"/>
      <c r="BA313" s="558"/>
      <c r="BB313" s="558"/>
      <c r="BC313" s="558"/>
      <c r="BD313" s="557">
        <f t="shared" si="90"/>
        <v>0</v>
      </c>
      <c r="BE313" s="558"/>
      <c r="BF313" s="558"/>
      <c r="BG313" s="558"/>
      <c r="BH313" s="558"/>
      <c r="BI313" s="558"/>
      <c r="BJ313" s="558"/>
      <c r="BK313" s="559">
        <f t="shared" si="99"/>
        <v>0</v>
      </c>
      <c r="BL313" s="558"/>
      <c r="BM313" s="558"/>
      <c r="BN313" s="558"/>
      <c r="BO313" s="558"/>
      <c r="BP313" s="558"/>
      <c r="BQ313" s="560">
        <f t="shared" si="100"/>
        <v>0</v>
      </c>
      <c r="BR313" s="556"/>
      <c r="BS313" s="556"/>
      <c r="BT313" s="556"/>
      <c r="BU313" s="556"/>
      <c r="BV313" s="556"/>
      <c r="BW313" s="560">
        <f t="shared" si="101"/>
        <v>0</v>
      </c>
      <c r="BX313" s="556"/>
      <c r="BY313" s="556"/>
      <c r="BZ313" s="556"/>
      <c r="CA313" s="556"/>
      <c r="CB313" s="556"/>
      <c r="CC313" s="555">
        <f t="shared" si="91"/>
        <v>0</v>
      </c>
      <c r="CD313" s="556"/>
      <c r="CE313" s="556"/>
      <c r="CF313" s="556"/>
      <c r="CG313" s="556"/>
      <c r="CH313" s="556"/>
      <c r="CI313" s="556"/>
      <c r="CK313" s="557">
        <f t="shared" si="92"/>
        <v>0</v>
      </c>
      <c r="CL313" s="558"/>
      <c r="CM313" s="558"/>
      <c r="CN313" s="558"/>
      <c r="CO313" s="558"/>
      <c r="CP313" s="558"/>
      <c r="CQ313" s="558"/>
      <c r="CR313" s="559">
        <f t="shared" si="102"/>
        <v>0</v>
      </c>
      <c r="CS313" s="558"/>
      <c r="CT313" s="558"/>
      <c r="CU313" s="558"/>
      <c r="CV313" s="558"/>
      <c r="CW313" s="558"/>
      <c r="CX313" s="560">
        <f t="shared" si="103"/>
        <v>0</v>
      </c>
      <c r="CY313" s="556"/>
      <c r="CZ313" s="556"/>
      <c r="DA313" s="556"/>
      <c r="DB313" s="556"/>
      <c r="DC313" s="556"/>
      <c r="DD313" s="560">
        <f t="shared" si="104"/>
        <v>0</v>
      </c>
      <c r="DE313" s="556"/>
      <c r="DF313" s="556"/>
      <c r="DG313" s="556"/>
      <c r="DH313" s="556"/>
      <c r="DI313" s="556"/>
      <c r="DJ313" s="555">
        <f t="shared" si="93"/>
        <v>0</v>
      </c>
      <c r="DK313" s="556"/>
      <c r="DL313" s="556"/>
      <c r="DM313" s="556"/>
      <c r="DN313" s="556"/>
      <c r="DO313" s="556"/>
      <c r="DP313" s="556"/>
      <c r="DT313" s="141" t="str">
        <f t="shared" si="105"/>
        <v>-</v>
      </c>
      <c r="DU313" s="558">
        <f>IF(ROWS($DU$25:DU313)&gt;$EH$9,0,ROWS($DU$25:DU313))</f>
        <v>0</v>
      </c>
      <c r="DV313" s="558"/>
      <c r="DW313" s="558"/>
      <c r="DX313" s="558"/>
      <c r="DY313" s="558"/>
      <c r="DZ313" s="557">
        <f t="shared" si="94"/>
        <v>0</v>
      </c>
      <c r="EA313" s="558"/>
      <c r="EB313" s="558"/>
      <c r="EC313" s="558"/>
      <c r="ED313" s="558"/>
      <c r="EE313" s="558"/>
      <c r="EF313" s="558"/>
      <c r="EG313" s="559">
        <f t="shared" si="106"/>
        <v>0</v>
      </c>
      <c r="EH313" s="558"/>
      <c r="EI313" s="558"/>
      <c r="EJ313" s="558"/>
      <c r="EK313" s="558"/>
      <c r="EL313" s="558"/>
      <c r="EM313" s="560">
        <f t="shared" si="107"/>
        <v>0</v>
      </c>
      <c r="EN313" s="556"/>
      <c r="EO313" s="556"/>
      <c r="EP313" s="556"/>
      <c r="EQ313" s="556"/>
      <c r="ER313" s="556"/>
      <c r="ES313" s="560">
        <f t="shared" si="108"/>
        <v>0</v>
      </c>
      <c r="ET313" s="556"/>
      <c r="EU313" s="556"/>
      <c r="EV313" s="556"/>
      <c r="EW313" s="556"/>
      <c r="EX313" s="556"/>
      <c r="EY313" s="555">
        <f t="shared" si="95"/>
        <v>0</v>
      </c>
      <c r="EZ313" s="556"/>
      <c r="FA313" s="556"/>
      <c r="FB313" s="556"/>
      <c r="FC313" s="556"/>
      <c r="FD313" s="556"/>
      <c r="FE313" s="556"/>
      <c r="FG313" s="557">
        <f t="shared" si="96"/>
        <v>0</v>
      </c>
      <c r="FH313" s="558"/>
      <c r="FI313" s="558"/>
      <c r="FJ313" s="558"/>
      <c r="FK313" s="558"/>
      <c r="FL313" s="558"/>
      <c r="FM313" s="558"/>
      <c r="FN313" s="559">
        <f t="shared" si="109"/>
        <v>0</v>
      </c>
      <c r="FO313" s="558"/>
      <c r="FP313" s="558"/>
      <c r="FQ313" s="558"/>
      <c r="FR313" s="558"/>
      <c r="FS313" s="558"/>
      <c r="FT313" s="560">
        <f t="shared" si="110"/>
        <v>0</v>
      </c>
      <c r="FU313" s="556"/>
      <c r="FV313" s="556"/>
      <c r="FW313" s="556"/>
      <c r="FX313" s="556"/>
      <c r="FY313" s="556"/>
      <c r="FZ313" s="560">
        <f t="shared" si="111"/>
        <v>0</v>
      </c>
      <c r="GA313" s="556"/>
      <c r="GB313" s="556"/>
      <c r="GC313" s="556"/>
      <c r="GD313" s="556"/>
      <c r="GE313" s="556"/>
      <c r="GF313" s="555">
        <f t="shared" si="97"/>
        <v>0</v>
      </c>
      <c r="GG313" s="556"/>
      <c r="GH313" s="556"/>
      <c r="GI313" s="556"/>
      <c r="GJ313" s="556"/>
      <c r="GK313" s="556"/>
      <c r="GL313" s="556"/>
      <c r="GV313" s="1"/>
      <c r="GW313" s="1"/>
      <c r="GX313" s="1"/>
      <c r="GY313" s="1"/>
      <c r="GZ313" s="1"/>
      <c r="HA313" s="1"/>
      <c r="HB313" s="1"/>
      <c r="HC313" s="1"/>
      <c r="HD313" s="1"/>
      <c r="HE313" s="1"/>
      <c r="HF313" s="1"/>
      <c r="HG313" s="1"/>
      <c r="HH313" s="1"/>
      <c r="HI313" s="1"/>
    </row>
    <row r="314" spans="50:217" ht="12.75">
      <c r="AX314" s="141" t="str">
        <f t="shared" si="98"/>
        <v>-</v>
      </c>
      <c r="AY314" s="558">
        <f>IF(ROWS($AY$25:AY314)&gt;$BL$9,0,ROWS($AY$25:AY314))</f>
        <v>0</v>
      </c>
      <c r="AZ314" s="558"/>
      <c r="BA314" s="558"/>
      <c r="BB314" s="558"/>
      <c r="BC314" s="558"/>
      <c r="BD314" s="557">
        <f t="shared" si="90"/>
        <v>0</v>
      </c>
      <c r="BE314" s="558"/>
      <c r="BF314" s="558"/>
      <c r="BG314" s="558"/>
      <c r="BH314" s="558"/>
      <c r="BI314" s="558"/>
      <c r="BJ314" s="558"/>
      <c r="BK314" s="559">
        <f t="shared" si="99"/>
        <v>0</v>
      </c>
      <c r="BL314" s="558"/>
      <c r="BM314" s="558"/>
      <c r="BN314" s="558"/>
      <c r="BO314" s="558"/>
      <c r="BP314" s="558"/>
      <c r="BQ314" s="560">
        <f t="shared" si="100"/>
        <v>0</v>
      </c>
      <c r="BR314" s="556"/>
      <c r="BS314" s="556"/>
      <c r="BT314" s="556"/>
      <c r="BU314" s="556"/>
      <c r="BV314" s="556"/>
      <c r="BW314" s="560">
        <f t="shared" si="101"/>
        <v>0</v>
      </c>
      <c r="BX314" s="556"/>
      <c r="BY314" s="556"/>
      <c r="BZ314" s="556"/>
      <c r="CA314" s="556"/>
      <c r="CB314" s="556"/>
      <c r="CC314" s="555">
        <f t="shared" si="91"/>
        <v>0</v>
      </c>
      <c r="CD314" s="556"/>
      <c r="CE314" s="556"/>
      <c r="CF314" s="556"/>
      <c r="CG314" s="556"/>
      <c r="CH314" s="556"/>
      <c r="CI314" s="556"/>
      <c r="CK314" s="557">
        <f t="shared" si="92"/>
        <v>0</v>
      </c>
      <c r="CL314" s="558"/>
      <c r="CM314" s="558"/>
      <c r="CN314" s="558"/>
      <c r="CO314" s="558"/>
      <c r="CP314" s="558"/>
      <c r="CQ314" s="558"/>
      <c r="CR314" s="559">
        <f t="shared" si="102"/>
        <v>0</v>
      </c>
      <c r="CS314" s="558"/>
      <c r="CT314" s="558"/>
      <c r="CU314" s="558"/>
      <c r="CV314" s="558"/>
      <c r="CW314" s="558"/>
      <c r="CX314" s="560">
        <f t="shared" si="103"/>
        <v>0</v>
      </c>
      <c r="CY314" s="556"/>
      <c r="CZ314" s="556"/>
      <c r="DA314" s="556"/>
      <c r="DB314" s="556"/>
      <c r="DC314" s="556"/>
      <c r="DD314" s="560">
        <f t="shared" si="104"/>
        <v>0</v>
      </c>
      <c r="DE314" s="556"/>
      <c r="DF314" s="556"/>
      <c r="DG314" s="556"/>
      <c r="DH314" s="556"/>
      <c r="DI314" s="556"/>
      <c r="DJ314" s="555">
        <f t="shared" si="93"/>
        <v>0</v>
      </c>
      <c r="DK314" s="556"/>
      <c r="DL314" s="556"/>
      <c r="DM314" s="556"/>
      <c r="DN314" s="556"/>
      <c r="DO314" s="556"/>
      <c r="DP314" s="556"/>
      <c r="DT314" s="141" t="str">
        <f t="shared" si="105"/>
        <v>-</v>
      </c>
      <c r="DU314" s="558">
        <f>IF(ROWS($DU$25:DU314)&gt;$EH$9,0,ROWS($DU$25:DU314))</f>
        <v>0</v>
      </c>
      <c r="DV314" s="558"/>
      <c r="DW314" s="558"/>
      <c r="DX314" s="558"/>
      <c r="DY314" s="558"/>
      <c r="DZ314" s="557">
        <f t="shared" si="94"/>
        <v>0</v>
      </c>
      <c r="EA314" s="558"/>
      <c r="EB314" s="558"/>
      <c r="EC314" s="558"/>
      <c r="ED314" s="558"/>
      <c r="EE314" s="558"/>
      <c r="EF314" s="558"/>
      <c r="EG314" s="559">
        <f t="shared" si="106"/>
        <v>0</v>
      </c>
      <c r="EH314" s="558"/>
      <c r="EI314" s="558"/>
      <c r="EJ314" s="558"/>
      <c r="EK314" s="558"/>
      <c r="EL314" s="558"/>
      <c r="EM314" s="560">
        <f t="shared" si="107"/>
        <v>0</v>
      </c>
      <c r="EN314" s="556"/>
      <c r="EO314" s="556"/>
      <c r="EP314" s="556"/>
      <c r="EQ314" s="556"/>
      <c r="ER314" s="556"/>
      <c r="ES314" s="560">
        <f t="shared" si="108"/>
        <v>0</v>
      </c>
      <c r="ET314" s="556"/>
      <c r="EU314" s="556"/>
      <c r="EV314" s="556"/>
      <c r="EW314" s="556"/>
      <c r="EX314" s="556"/>
      <c r="EY314" s="555">
        <f t="shared" si="95"/>
        <v>0</v>
      </c>
      <c r="EZ314" s="556"/>
      <c r="FA314" s="556"/>
      <c r="FB314" s="556"/>
      <c r="FC314" s="556"/>
      <c r="FD314" s="556"/>
      <c r="FE314" s="556"/>
      <c r="FG314" s="557">
        <f t="shared" si="96"/>
        <v>0</v>
      </c>
      <c r="FH314" s="558"/>
      <c r="FI314" s="558"/>
      <c r="FJ314" s="558"/>
      <c r="FK314" s="558"/>
      <c r="FL314" s="558"/>
      <c r="FM314" s="558"/>
      <c r="FN314" s="559">
        <f t="shared" si="109"/>
        <v>0</v>
      </c>
      <c r="FO314" s="558"/>
      <c r="FP314" s="558"/>
      <c r="FQ314" s="558"/>
      <c r="FR314" s="558"/>
      <c r="FS314" s="558"/>
      <c r="FT314" s="560">
        <f t="shared" si="110"/>
        <v>0</v>
      </c>
      <c r="FU314" s="556"/>
      <c r="FV314" s="556"/>
      <c r="FW314" s="556"/>
      <c r="FX314" s="556"/>
      <c r="FY314" s="556"/>
      <c r="FZ314" s="560">
        <f t="shared" si="111"/>
        <v>0</v>
      </c>
      <c r="GA314" s="556"/>
      <c r="GB314" s="556"/>
      <c r="GC314" s="556"/>
      <c r="GD314" s="556"/>
      <c r="GE314" s="556"/>
      <c r="GF314" s="555">
        <f t="shared" si="97"/>
        <v>0</v>
      </c>
      <c r="GG314" s="556"/>
      <c r="GH314" s="556"/>
      <c r="GI314" s="556"/>
      <c r="GJ314" s="556"/>
      <c r="GK314" s="556"/>
      <c r="GL314" s="556"/>
      <c r="GV314" s="1"/>
      <c r="GW314" s="1"/>
      <c r="GX314" s="1"/>
      <c r="GY314" s="1"/>
      <c r="GZ314" s="1"/>
      <c r="HA314" s="1"/>
      <c r="HB314" s="1"/>
      <c r="HC314" s="1"/>
      <c r="HD314" s="1"/>
      <c r="HE314" s="1"/>
      <c r="HF314" s="1"/>
      <c r="HG314" s="1"/>
      <c r="HH314" s="1"/>
      <c r="HI314" s="1"/>
    </row>
    <row r="315" spans="50:217" ht="12.75">
      <c r="AX315" s="141" t="str">
        <f t="shared" si="98"/>
        <v>-</v>
      </c>
      <c r="AY315" s="558">
        <f>IF(ROWS($AY$25:AY315)&gt;$BL$9,0,ROWS($AY$25:AY315))</f>
        <v>0</v>
      </c>
      <c r="AZ315" s="558"/>
      <c r="BA315" s="558"/>
      <c r="BB315" s="558"/>
      <c r="BC315" s="558"/>
      <c r="BD315" s="557">
        <f t="shared" si="90"/>
        <v>0</v>
      </c>
      <c r="BE315" s="558"/>
      <c r="BF315" s="558"/>
      <c r="BG315" s="558"/>
      <c r="BH315" s="558"/>
      <c r="BI315" s="558"/>
      <c r="BJ315" s="558"/>
      <c r="BK315" s="559">
        <f t="shared" si="99"/>
        <v>0</v>
      </c>
      <c r="BL315" s="558"/>
      <c r="BM315" s="558"/>
      <c r="BN315" s="558"/>
      <c r="BO315" s="558"/>
      <c r="BP315" s="558"/>
      <c r="BQ315" s="560">
        <f t="shared" si="100"/>
        <v>0</v>
      </c>
      <c r="BR315" s="556"/>
      <c r="BS315" s="556"/>
      <c r="BT315" s="556"/>
      <c r="BU315" s="556"/>
      <c r="BV315" s="556"/>
      <c r="BW315" s="560">
        <f t="shared" si="101"/>
        <v>0</v>
      </c>
      <c r="BX315" s="556"/>
      <c r="BY315" s="556"/>
      <c r="BZ315" s="556"/>
      <c r="CA315" s="556"/>
      <c r="CB315" s="556"/>
      <c r="CC315" s="555">
        <f t="shared" si="91"/>
        <v>0</v>
      </c>
      <c r="CD315" s="556"/>
      <c r="CE315" s="556"/>
      <c r="CF315" s="556"/>
      <c r="CG315" s="556"/>
      <c r="CH315" s="556"/>
      <c r="CI315" s="556"/>
      <c r="CK315" s="557">
        <f t="shared" si="92"/>
        <v>0</v>
      </c>
      <c r="CL315" s="558"/>
      <c r="CM315" s="558"/>
      <c r="CN315" s="558"/>
      <c r="CO315" s="558"/>
      <c r="CP315" s="558"/>
      <c r="CQ315" s="558"/>
      <c r="CR315" s="559">
        <f t="shared" si="102"/>
        <v>0</v>
      </c>
      <c r="CS315" s="558"/>
      <c r="CT315" s="558"/>
      <c r="CU315" s="558"/>
      <c r="CV315" s="558"/>
      <c r="CW315" s="558"/>
      <c r="CX315" s="560">
        <f t="shared" si="103"/>
        <v>0</v>
      </c>
      <c r="CY315" s="556"/>
      <c r="CZ315" s="556"/>
      <c r="DA315" s="556"/>
      <c r="DB315" s="556"/>
      <c r="DC315" s="556"/>
      <c r="DD315" s="560">
        <f t="shared" si="104"/>
        <v>0</v>
      </c>
      <c r="DE315" s="556"/>
      <c r="DF315" s="556"/>
      <c r="DG315" s="556"/>
      <c r="DH315" s="556"/>
      <c r="DI315" s="556"/>
      <c r="DJ315" s="555">
        <f t="shared" si="93"/>
        <v>0</v>
      </c>
      <c r="DK315" s="556"/>
      <c r="DL315" s="556"/>
      <c r="DM315" s="556"/>
      <c r="DN315" s="556"/>
      <c r="DO315" s="556"/>
      <c r="DP315" s="556"/>
      <c r="DT315" s="141" t="str">
        <f t="shared" si="105"/>
        <v>-</v>
      </c>
      <c r="DU315" s="558">
        <f>IF(ROWS($DU$25:DU315)&gt;$EH$9,0,ROWS($DU$25:DU315))</f>
        <v>0</v>
      </c>
      <c r="DV315" s="558"/>
      <c r="DW315" s="558"/>
      <c r="DX315" s="558"/>
      <c r="DY315" s="558"/>
      <c r="DZ315" s="557">
        <f t="shared" si="94"/>
        <v>0</v>
      </c>
      <c r="EA315" s="558"/>
      <c r="EB315" s="558"/>
      <c r="EC315" s="558"/>
      <c r="ED315" s="558"/>
      <c r="EE315" s="558"/>
      <c r="EF315" s="558"/>
      <c r="EG315" s="559">
        <f t="shared" si="106"/>
        <v>0</v>
      </c>
      <c r="EH315" s="558"/>
      <c r="EI315" s="558"/>
      <c r="EJ315" s="558"/>
      <c r="EK315" s="558"/>
      <c r="EL315" s="558"/>
      <c r="EM315" s="560">
        <f t="shared" si="107"/>
        <v>0</v>
      </c>
      <c r="EN315" s="556"/>
      <c r="EO315" s="556"/>
      <c r="EP315" s="556"/>
      <c r="EQ315" s="556"/>
      <c r="ER315" s="556"/>
      <c r="ES315" s="560">
        <f t="shared" si="108"/>
        <v>0</v>
      </c>
      <c r="ET315" s="556"/>
      <c r="EU315" s="556"/>
      <c r="EV315" s="556"/>
      <c r="EW315" s="556"/>
      <c r="EX315" s="556"/>
      <c r="EY315" s="555">
        <f t="shared" si="95"/>
        <v>0</v>
      </c>
      <c r="EZ315" s="556"/>
      <c r="FA315" s="556"/>
      <c r="FB315" s="556"/>
      <c r="FC315" s="556"/>
      <c r="FD315" s="556"/>
      <c r="FE315" s="556"/>
      <c r="FG315" s="557">
        <f t="shared" si="96"/>
        <v>0</v>
      </c>
      <c r="FH315" s="558"/>
      <c r="FI315" s="558"/>
      <c r="FJ315" s="558"/>
      <c r="FK315" s="558"/>
      <c r="FL315" s="558"/>
      <c r="FM315" s="558"/>
      <c r="FN315" s="559">
        <f t="shared" si="109"/>
        <v>0</v>
      </c>
      <c r="FO315" s="558"/>
      <c r="FP315" s="558"/>
      <c r="FQ315" s="558"/>
      <c r="FR315" s="558"/>
      <c r="FS315" s="558"/>
      <c r="FT315" s="560">
        <f t="shared" si="110"/>
        <v>0</v>
      </c>
      <c r="FU315" s="556"/>
      <c r="FV315" s="556"/>
      <c r="FW315" s="556"/>
      <c r="FX315" s="556"/>
      <c r="FY315" s="556"/>
      <c r="FZ315" s="560">
        <f t="shared" si="111"/>
        <v>0</v>
      </c>
      <c r="GA315" s="556"/>
      <c r="GB315" s="556"/>
      <c r="GC315" s="556"/>
      <c r="GD315" s="556"/>
      <c r="GE315" s="556"/>
      <c r="GF315" s="555">
        <f t="shared" si="97"/>
        <v>0</v>
      </c>
      <c r="GG315" s="556"/>
      <c r="GH315" s="556"/>
      <c r="GI315" s="556"/>
      <c r="GJ315" s="556"/>
      <c r="GK315" s="556"/>
      <c r="GL315" s="556"/>
      <c r="GV315" s="1"/>
      <c r="GW315" s="1"/>
      <c r="GX315" s="1"/>
      <c r="GY315" s="1"/>
      <c r="GZ315" s="1"/>
      <c r="HA315" s="1"/>
      <c r="HB315" s="1"/>
      <c r="HC315" s="1"/>
      <c r="HD315" s="1"/>
      <c r="HE315" s="1"/>
      <c r="HF315" s="1"/>
      <c r="HG315" s="1"/>
      <c r="HH315" s="1"/>
      <c r="HI315" s="1"/>
    </row>
    <row r="316" spans="50:217" ht="12.75">
      <c r="AX316" s="141" t="str">
        <f t="shared" si="98"/>
        <v>-</v>
      </c>
      <c r="AY316" s="558">
        <f>IF(ROWS($AY$25:AY316)&gt;$BL$9,0,ROWS($AY$25:AY316))</f>
        <v>0</v>
      </c>
      <c r="AZ316" s="558"/>
      <c r="BA316" s="558"/>
      <c r="BB316" s="558"/>
      <c r="BC316" s="558"/>
      <c r="BD316" s="557">
        <f t="shared" si="90"/>
        <v>0</v>
      </c>
      <c r="BE316" s="558"/>
      <c r="BF316" s="558"/>
      <c r="BG316" s="558"/>
      <c r="BH316" s="558"/>
      <c r="BI316" s="558"/>
      <c r="BJ316" s="558"/>
      <c r="BK316" s="559">
        <f t="shared" si="99"/>
        <v>0</v>
      </c>
      <c r="BL316" s="558"/>
      <c r="BM316" s="558"/>
      <c r="BN316" s="558"/>
      <c r="BO316" s="558"/>
      <c r="BP316" s="558"/>
      <c r="BQ316" s="560">
        <f t="shared" si="100"/>
        <v>0</v>
      </c>
      <c r="BR316" s="556"/>
      <c r="BS316" s="556"/>
      <c r="BT316" s="556"/>
      <c r="BU316" s="556"/>
      <c r="BV316" s="556"/>
      <c r="BW316" s="560">
        <f t="shared" si="101"/>
        <v>0</v>
      </c>
      <c r="BX316" s="556"/>
      <c r="BY316" s="556"/>
      <c r="BZ316" s="556"/>
      <c r="CA316" s="556"/>
      <c r="CB316" s="556"/>
      <c r="CC316" s="555">
        <f t="shared" si="91"/>
        <v>0</v>
      </c>
      <c r="CD316" s="556"/>
      <c r="CE316" s="556"/>
      <c r="CF316" s="556"/>
      <c r="CG316" s="556"/>
      <c r="CH316" s="556"/>
      <c r="CI316" s="556"/>
      <c r="CK316" s="557">
        <f t="shared" si="92"/>
        <v>0</v>
      </c>
      <c r="CL316" s="558"/>
      <c r="CM316" s="558"/>
      <c r="CN316" s="558"/>
      <c r="CO316" s="558"/>
      <c r="CP316" s="558"/>
      <c r="CQ316" s="558"/>
      <c r="CR316" s="559">
        <f t="shared" si="102"/>
        <v>0</v>
      </c>
      <c r="CS316" s="558"/>
      <c r="CT316" s="558"/>
      <c r="CU316" s="558"/>
      <c r="CV316" s="558"/>
      <c r="CW316" s="558"/>
      <c r="CX316" s="560">
        <f t="shared" si="103"/>
        <v>0</v>
      </c>
      <c r="CY316" s="556"/>
      <c r="CZ316" s="556"/>
      <c r="DA316" s="556"/>
      <c r="DB316" s="556"/>
      <c r="DC316" s="556"/>
      <c r="DD316" s="560">
        <f t="shared" si="104"/>
        <v>0</v>
      </c>
      <c r="DE316" s="556"/>
      <c r="DF316" s="556"/>
      <c r="DG316" s="556"/>
      <c r="DH316" s="556"/>
      <c r="DI316" s="556"/>
      <c r="DJ316" s="555">
        <f t="shared" si="93"/>
        <v>0</v>
      </c>
      <c r="DK316" s="556"/>
      <c r="DL316" s="556"/>
      <c r="DM316" s="556"/>
      <c r="DN316" s="556"/>
      <c r="DO316" s="556"/>
      <c r="DP316" s="556"/>
      <c r="DT316" s="141" t="str">
        <f t="shared" si="105"/>
        <v>-</v>
      </c>
      <c r="DU316" s="558">
        <f>IF(ROWS($DU$25:DU316)&gt;$EH$9,0,ROWS($DU$25:DU316))</f>
        <v>0</v>
      </c>
      <c r="DV316" s="558"/>
      <c r="DW316" s="558"/>
      <c r="DX316" s="558"/>
      <c r="DY316" s="558"/>
      <c r="DZ316" s="557">
        <f t="shared" si="94"/>
        <v>0</v>
      </c>
      <c r="EA316" s="558"/>
      <c r="EB316" s="558"/>
      <c r="EC316" s="558"/>
      <c r="ED316" s="558"/>
      <c r="EE316" s="558"/>
      <c r="EF316" s="558"/>
      <c r="EG316" s="559">
        <f t="shared" si="106"/>
        <v>0</v>
      </c>
      <c r="EH316" s="558"/>
      <c r="EI316" s="558"/>
      <c r="EJ316" s="558"/>
      <c r="EK316" s="558"/>
      <c r="EL316" s="558"/>
      <c r="EM316" s="560">
        <f t="shared" si="107"/>
        <v>0</v>
      </c>
      <c r="EN316" s="556"/>
      <c r="EO316" s="556"/>
      <c r="EP316" s="556"/>
      <c r="EQ316" s="556"/>
      <c r="ER316" s="556"/>
      <c r="ES316" s="560">
        <f t="shared" si="108"/>
        <v>0</v>
      </c>
      <c r="ET316" s="556"/>
      <c r="EU316" s="556"/>
      <c r="EV316" s="556"/>
      <c r="EW316" s="556"/>
      <c r="EX316" s="556"/>
      <c r="EY316" s="555">
        <f t="shared" si="95"/>
        <v>0</v>
      </c>
      <c r="EZ316" s="556"/>
      <c r="FA316" s="556"/>
      <c r="FB316" s="556"/>
      <c r="FC316" s="556"/>
      <c r="FD316" s="556"/>
      <c r="FE316" s="556"/>
      <c r="FG316" s="557">
        <f t="shared" si="96"/>
        <v>0</v>
      </c>
      <c r="FH316" s="558"/>
      <c r="FI316" s="558"/>
      <c r="FJ316" s="558"/>
      <c r="FK316" s="558"/>
      <c r="FL316" s="558"/>
      <c r="FM316" s="558"/>
      <c r="FN316" s="559">
        <f t="shared" si="109"/>
        <v>0</v>
      </c>
      <c r="FO316" s="558"/>
      <c r="FP316" s="558"/>
      <c r="FQ316" s="558"/>
      <c r="FR316" s="558"/>
      <c r="FS316" s="558"/>
      <c r="FT316" s="560">
        <f t="shared" si="110"/>
        <v>0</v>
      </c>
      <c r="FU316" s="556"/>
      <c r="FV316" s="556"/>
      <c r="FW316" s="556"/>
      <c r="FX316" s="556"/>
      <c r="FY316" s="556"/>
      <c r="FZ316" s="560">
        <f t="shared" si="111"/>
        <v>0</v>
      </c>
      <c r="GA316" s="556"/>
      <c r="GB316" s="556"/>
      <c r="GC316" s="556"/>
      <c r="GD316" s="556"/>
      <c r="GE316" s="556"/>
      <c r="GF316" s="555">
        <f t="shared" si="97"/>
        <v>0</v>
      </c>
      <c r="GG316" s="556"/>
      <c r="GH316" s="556"/>
      <c r="GI316" s="556"/>
      <c r="GJ316" s="556"/>
      <c r="GK316" s="556"/>
      <c r="GL316" s="556"/>
      <c r="GV316" s="1"/>
      <c r="GW316" s="1"/>
      <c r="GX316" s="1"/>
      <c r="GY316" s="1"/>
      <c r="GZ316" s="1"/>
      <c r="HA316" s="1"/>
      <c r="HB316" s="1"/>
      <c r="HC316" s="1"/>
      <c r="HD316" s="1"/>
      <c r="HE316" s="1"/>
      <c r="HF316" s="1"/>
      <c r="HG316" s="1"/>
      <c r="HH316" s="1"/>
      <c r="HI316" s="1"/>
    </row>
    <row r="317" spans="50:217" ht="12.75">
      <c r="AX317" s="141" t="str">
        <f t="shared" si="98"/>
        <v>-</v>
      </c>
      <c r="AY317" s="558">
        <f>IF(ROWS($AY$25:AY317)&gt;$BL$9,0,ROWS($AY$25:AY317))</f>
        <v>0</v>
      </c>
      <c r="AZ317" s="558"/>
      <c r="BA317" s="558"/>
      <c r="BB317" s="558"/>
      <c r="BC317" s="558"/>
      <c r="BD317" s="557">
        <f t="shared" si="90"/>
        <v>0</v>
      </c>
      <c r="BE317" s="558"/>
      <c r="BF317" s="558"/>
      <c r="BG317" s="558"/>
      <c r="BH317" s="558"/>
      <c r="BI317" s="558"/>
      <c r="BJ317" s="558"/>
      <c r="BK317" s="559">
        <f t="shared" si="99"/>
        <v>0</v>
      </c>
      <c r="BL317" s="558"/>
      <c r="BM317" s="558"/>
      <c r="BN317" s="558"/>
      <c r="BO317" s="558"/>
      <c r="BP317" s="558"/>
      <c r="BQ317" s="560">
        <f t="shared" si="100"/>
        <v>0</v>
      </c>
      <c r="BR317" s="556"/>
      <c r="BS317" s="556"/>
      <c r="BT317" s="556"/>
      <c r="BU317" s="556"/>
      <c r="BV317" s="556"/>
      <c r="BW317" s="560">
        <f t="shared" si="101"/>
        <v>0</v>
      </c>
      <c r="BX317" s="556"/>
      <c r="BY317" s="556"/>
      <c r="BZ317" s="556"/>
      <c r="CA317" s="556"/>
      <c r="CB317" s="556"/>
      <c r="CC317" s="555">
        <f t="shared" si="91"/>
        <v>0</v>
      </c>
      <c r="CD317" s="556"/>
      <c r="CE317" s="556"/>
      <c r="CF317" s="556"/>
      <c r="CG317" s="556"/>
      <c r="CH317" s="556"/>
      <c r="CI317" s="556"/>
      <c r="CK317" s="557">
        <f t="shared" si="92"/>
        <v>0</v>
      </c>
      <c r="CL317" s="558"/>
      <c r="CM317" s="558"/>
      <c r="CN317" s="558"/>
      <c r="CO317" s="558"/>
      <c r="CP317" s="558"/>
      <c r="CQ317" s="558"/>
      <c r="CR317" s="559">
        <f t="shared" si="102"/>
        <v>0</v>
      </c>
      <c r="CS317" s="558"/>
      <c r="CT317" s="558"/>
      <c r="CU317" s="558"/>
      <c r="CV317" s="558"/>
      <c r="CW317" s="558"/>
      <c r="CX317" s="560">
        <f t="shared" si="103"/>
        <v>0</v>
      </c>
      <c r="CY317" s="556"/>
      <c r="CZ317" s="556"/>
      <c r="DA317" s="556"/>
      <c r="DB317" s="556"/>
      <c r="DC317" s="556"/>
      <c r="DD317" s="560">
        <f t="shared" si="104"/>
        <v>0</v>
      </c>
      <c r="DE317" s="556"/>
      <c r="DF317" s="556"/>
      <c r="DG317" s="556"/>
      <c r="DH317" s="556"/>
      <c r="DI317" s="556"/>
      <c r="DJ317" s="555">
        <f t="shared" si="93"/>
        <v>0</v>
      </c>
      <c r="DK317" s="556"/>
      <c r="DL317" s="556"/>
      <c r="DM317" s="556"/>
      <c r="DN317" s="556"/>
      <c r="DO317" s="556"/>
      <c r="DP317" s="556"/>
      <c r="DT317" s="141" t="str">
        <f t="shared" si="105"/>
        <v>-</v>
      </c>
      <c r="DU317" s="558">
        <f>IF(ROWS($DU$25:DU317)&gt;$EH$9,0,ROWS($DU$25:DU317))</f>
        <v>0</v>
      </c>
      <c r="DV317" s="558"/>
      <c r="DW317" s="558"/>
      <c r="DX317" s="558"/>
      <c r="DY317" s="558"/>
      <c r="DZ317" s="557">
        <f t="shared" si="94"/>
        <v>0</v>
      </c>
      <c r="EA317" s="558"/>
      <c r="EB317" s="558"/>
      <c r="EC317" s="558"/>
      <c r="ED317" s="558"/>
      <c r="EE317" s="558"/>
      <c r="EF317" s="558"/>
      <c r="EG317" s="559">
        <f t="shared" si="106"/>
        <v>0</v>
      </c>
      <c r="EH317" s="558"/>
      <c r="EI317" s="558"/>
      <c r="EJ317" s="558"/>
      <c r="EK317" s="558"/>
      <c r="EL317" s="558"/>
      <c r="EM317" s="560">
        <f t="shared" si="107"/>
        <v>0</v>
      </c>
      <c r="EN317" s="556"/>
      <c r="EO317" s="556"/>
      <c r="EP317" s="556"/>
      <c r="EQ317" s="556"/>
      <c r="ER317" s="556"/>
      <c r="ES317" s="560">
        <f t="shared" si="108"/>
        <v>0</v>
      </c>
      <c r="ET317" s="556"/>
      <c r="EU317" s="556"/>
      <c r="EV317" s="556"/>
      <c r="EW317" s="556"/>
      <c r="EX317" s="556"/>
      <c r="EY317" s="555">
        <f t="shared" si="95"/>
        <v>0</v>
      </c>
      <c r="EZ317" s="556"/>
      <c r="FA317" s="556"/>
      <c r="FB317" s="556"/>
      <c r="FC317" s="556"/>
      <c r="FD317" s="556"/>
      <c r="FE317" s="556"/>
      <c r="FG317" s="557">
        <f t="shared" si="96"/>
        <v>0</v>
      </c>
      <c r="FH317" s="558"/>
      <c r="FI317" s="558"/>
      <c r="FJ317" s="558"/>
      <c r="FK317" s="558"/>
      <c r="FL317" s="558"/>
      <c r="FM317" s="558"/>
      <c r="FN317" s="559">
        <f t="shared" si="109"/>
        <v>0</v>
      </c>
      <c r="FO317" s="558"/>
      <c r="FP317" s="558"/>
      <c r="FQ317" s="558"/>
      <c r="FR317" s="558"/>
      <c r="FS317" s="558"/>
      <c r="FT317" s="560">
        <f t="shared" si="110"/>
        <v>0</v>
      </c>
      <c r="FU317" s="556"/>
      <c r="FV317" s="556"/>
      <c r="FW317" s="556"/>
      <c r="FX317" s="556"/>
      <c r="FY317" s="556"/>
      <c r="FZ317" s="560">
        <f t="shared" si="111"/>
        <v>0</v>
      </c>
      <c r="GA317" s="556"/>
      <c r="GB317" s="556"/>
      <c r="GC317" s="556"/>
      <c r="GD317" s="556"/>
      <c r="GE317" s="556"/>
      <c r="GF317" s="555">
        <f t="shared" si="97"/>
        <v>0</v>
      </c>
      <c r="GG317" s="556"/>
      <c r="GH317" s="556"/>
      <c r="GI317" s="556"/>
      <c r="GJ317" s="556"/>
      <c r="GK317" s="556"/>
      <c r="GL317" s="556"/>
      <c r="GV317" s="1"/>
      <c r="GW317" s="1"/>
      <c r="GX317" s="1"/>
      <c r="GY317" s="1"/>
      <c r="GZ317" s="1"/>
      <c r="HA317" s="1"/>
      <c r="HB317" s="1"/>
      <c r="HC317" s="1"/>
      <c r="HD317" s="1"/>
      <c r="HE317" s="1"/>
      <c r="HF317" s="1"/>
      <c r="HG317" s="1"/>
      <c r="HH317" s="1"/>
      <c r="HI317" s="1"/>
    </row>
    <row r="318" spans="50:217" ht="12.75">
      <c r="AX318" s="141" t="str">
        <f t="shared" si="98"/>
        <v>-</v>
      </c>
      <c r="AY318" s="558">
        <f>IF(ROWS($AY$25:AY318)&gt;$BL$9,0,ROWS($AY$25:AY318))</f>
        <v>0</v>
      </c>
      <c r="AZ318" s="558"/>
      <c r="BA318" s="558"/>
      <c r="BB318" s="558"/>
      <c r="BC318" s="558"/>
      <c r="BD318" s="557">
        <f t="shared" si="90"/>
        <v>0</v>
      </c>
      <c r="BE318" s="558"/>
      <c r="BF318" s="558"/>
      <c r="BG318" s="558"/>
      <c r="BH318" s="558"/>
      <c r="BI318" s="558"/>
      <c r="BJ318" s="558"/>
      <c r="BK318" s="559">
        <f t="shared" si="99"/>
        <v>0</v>
      </c>
      <c r="BL318" s="558"/>
      <c r="BM318" s="558"/>
      <c r="BN318" s="558"/>
      <c r="BO318" s="558"/>
      <c r="BP318" s="558"/>
      <c r="BQ318" s="560">
        <f t="shared" si="100"/>
        <v>0</v>
      </c>
      <c r="BR318" s="556"/>
      <c r="BS318" s="556"/>
      <c r="BT318" s="556"/>
      <c r="BU318" s="556"/>
      <c r="BV318" s="556"/>
      <c r="BW318" s="560">
        <f t="shared" si="101"/>
        <v>0</v>
      </c>
      <c r="BX318" s="556"/>
      <c r="BY318" s="556"/>
      <c r="BZ318" s="556"/>
      <c r="CA318" s="556"/>
      <c r="CB318" s="556"/>
      <c r="CC318" s="555">
        <f t="shared" si="91"/>
        <v>0</v>
      </c>
      <c r="CD318" s="556"/>
      <c r="CE318" s="556"/>
      <c r="CF318" s="556"/>
      <c r="CG318" s="556"/>
      <c r="CH318" s="556"/>
      <c r="CI318" s="556"/>
      <c r="CK318" s="557">
        <f t="shared" si="92"/>
        <v>0</v>
      </c>
      <c r="CL318" s="558"/>
      <c r="CM318" s="558"/>
      <c r="CN318" s="558"/>
      <c r="CO318" s="558"/>
      <c r="CP318" s="558"/>
      <c r="CQ318" s="558"/>
      <c r="CR318" s="559">
        <f t="shared" si="102"/>
        <v>0</v>
      </c>
      <c r="CS318" s="558"/>
      <c r="CT318" s="558"/>
      <c r="CU318" s="558"/>
      <c r="CV318" s="558"/>
      <c r="CW318" s="558"/>
      <c r="CX318" s="560">
        <f t="shared" si="103"/>
        <v>0</v>
      </c>
      <c r="CY318" s="556"/>
      <c r="CZ318" s="556"/>
      <c r="DA318" s="556"/>
      <c r="DB318" s="556"/>
      <c r="DC318" s="556"/>
      <c r="DD318" s="560">
        <f t="shared" si="104"/>
        <v>0</v>
      </c>
      <c r="DE318" s="556"/>
      <c r="DF318" s="556"/>
      <c r="DG318" s="556"/>
      <c r="DH318" s="556"/>
      <c r="DI318" s="556"/>
      <c r="DJ318" s="555">
        <f t="shared" si="93"/>
        <v>0</v>
      </c>
      <c r="DK318" s="556"/>
      <c r="DL318" s="556"/>
      <c r="DM318" s="556"/>
      <c r="DN318" s="556"/>
      <c r="DO318" s="556"/>
      <c r="DP318" s="556"/>
      <c r="DT318" s="141" t="str">
        <f t="shared" si="105"/>
        <v>-</v>
      </c>
      <c r="DU318" s="558">
        <f>IF(ROWS($DU$25:DU318)&gt;$EH$9,0,ROWS($DU$25:DU318))</f>
        <v>0</v>
      </c>
      <c r="DV318" s="558"/>
      <c r="DW318" s="558"/>
      <c r="DX318" s="558"/>
      <c r="DY318" s="558"/>
      <c r="DZ318" s="557">
        <f t="shared" si="94"/>
        <v>0</v>
      </c>
      <c r="EA318" s="558"/>
      <c r="EB318" s="558"/>
      <c r="EC318" s="558"/>
      <c r="ED318" s="558"/>
      <c r="EE318" s="558"/>
      <c r="EF318" s="558"/>
      <c r="EG318" s="559">
        <f t="shared" si="106"/>
        <v>0</v>
      </c>
      <c r="EH318" s="558"/>
      <c r="EI318" s="558"/>
      <c r="EJ318" s="558"/>
      <c r="EK318" s="558"/>
      <c r="EL318" s="558"/>
      <c r="EM318" s="560">
        <f t="shared" si="107"/>
        <v>0</v>
      </c>
      <c r="EN318" s="556"/>
      <c r="EO318" s="556"/>
      <c r="EP318" s="556"/>
      <c r="EQ318" s="556"/>
      <c r="ER318" s="556"/>
      <c r="ES318" s="560">
        <f t="shared" si="108"/>
        <v>0</v>
      </c>
      <c r="ET318" s="556"/>
      <c r="EU318" s="556"/>
      <c r="EV318" s="556"/>
      <c r="EW318" s="556"/>
      <c r="EX318" s="556"/>
      <c r="EY318" s="555">
        <f t="shared" si="95"/>
        <v>0</v>
      </c>
      <c r="EZ318" s="556"/>
      <c r="FA318" s="556"/>
      <c r="FB318" s="556"/>
      <c r="FC318" s="556"/>
      <c r="FD318" s="556"/>
      <c r="FE318" s="556"/>
      <c r="FG318" s="557">
        <f t="shared" si="96"/>
        <v>0</v>
      </c>
      <c r="FH318" s="558"/>
      <c r="FI318" s="558"/>
      <c r="FJ318" s="558"/>
      <c r="FK318" s="558"/>
      <c r="FL318" s="558"/>
      <c r="FM318" s="558"/>
      <c r="FN318" s="559">
        <f t="shared" si="109"/>
        <v>0</v>
      </c>
      <c r="FO318" s="558"/>
      <c r="FP318" s="558"/>
      <c r="FQ318" s="558"/>
      <c r="FR318" s="558"/>
      <c r="FS318" s="558"/>
      <c r="FT318" s="560">
        <f t="shared" si="110"/>
        <v>0</v>
      </c>
      <c r="FU318" s="556"/>
      <c r="FV318" s="556"/>
      <c r="FW318" s="556"/>
      <c r="FX318" s="556"/>
      <c r="FY318" s="556"/>
      <c r="FZ318" s="560">
        <f t="shared" si="111"/>
        <v>0</v>
      </c>
      <c r="GA318" s="556"/>
      <c r="GB318" s="556"/>
      <c r="GC318" s="556"/>
      <c r="GD318" s="556"/>
      <c r="GE318" s="556"/>
      <c r="GF318" s="555">
        <f t="shared" si="97"/>
        <v>0</v>
      </c>
      <c r="GG318" s="556"/>
      <c r="GH318" s="556"/>
      <c r="GI318" s="556"/>
      <c r="GJ318" s="556"/>
      <c r="GK318" s="556"/>
      <c r="GL318" s="556"/>
      <c r="GV318" s="1"/>
      <c r="GW318" s="1"/>
      <c r="GX318" s="1"/>
      <c r="GY318" s="1"/>
      <c r="GZ318" s="1"/>
      <c r="HA318" s="1"/>
      <c r="HB318" s="1"/>
      <c r="HC318" s="1"/>
      <c r="HD318" s="1"/>
      <c r="HE318" s="1"/>
      <c r="HF318" s="1"/>
      <c r="HG318" s="1"/>
      <c r="HH318" s="1"/>
      <c r="HI318" s="1"/>
    </row>
    <row r="319" spans="50:217" ht="12.75">
      <c r="AX319" s="141" t="str">
        <f t="shared" si="98"/>
        <v>-</v>
      </c>
      <c r="AY319" s="558">
        <f>IF(ROWS($AY$25:AY319)&gt;$BL$9,0,ROWS($AY$25:AY319))</f>
        <v>0</v>
      </c>
      <c r="AZ319" s="558"/>
      <c r="BA319" s="558"/>
      <c r="BB319" s="558"/>
      <c r="BC319" s="558"/>
      <c r="BD319" s="557">
        <f t="shared" si="90"/>
        <v>0</v>
      </c>
      <c r="BE319" s="558"/>
      <c r="BF319" s="558"/>
      <c r="BG319" s="558"/>
      <c r="BH319" s="558"/>
      <c r="BI319" s="558"/>
      <c r="BJ319" s="558"/>
      <c r="BK319" s="559">
        <f t="shared" si="99"/>
        <v>0</v>
      </c>
      <c r="BL319" s="558"/>
      <c r="BM319" s="558"/>
      <c r="BN319" s="558"/>
      <c r="BO319" s="558"/>
      <c r="BP319" s="558"/>
      <c r="BQ319" s="560">
        <f t="shared" si="100"/>
        <v>0</v>
      </c>
      <c r="BR319" s="556"/>
      <c r="BS319" s="556"/>
      <c r="BT319" s="556"/>
      <c r="BU319" s="556"/>
      <c r="BV319" s="556"/>
      <c r="BW319" s="560">
        <f t="shared" si="101"/>
        <v>0</v>
      </c>
      <c r="BX319" s="556"/>
      <c r="BY319" s="556"/>
      <c r="BZ319" s="556"/>
      <c r="CA319" s="556"/>
      <c r="CB319" s="556"/>
      <c r="CC319" s="555">
        <f t="shared" si="91"/>
        <v>0</v>
      </c>
      <c r="CD319" s="556"/>
      <c r="CE319" s="556"/>
      <c r="CF319" s="556"/>
      <c r="CG319" s="556"/>
      <c r="CH319" s="556"/>
      <c r="CI319" s="556"/>
      <c r="CK319" s="557">
        <f t="shared" si="92"/>
        <v>0</v>
      </c>
      <c r="CL319" s="558"/>
      <c r="CM319" s="558"/>
      <c r="CN319" s="558"/>
      <c r="CO319" s="558"/>
      <c r="CP319" s="558"/>
      <c r="CQ319" s="558"/>
      <c r="CR319" s="559">
        <f t="shared" si="102"/>
        <v>0</v>
      </c>
      <c r="CS319" s="558"/>
      <c r="CT319" s="558"/>
      <c r="CU319" s="558"/>
      <c r="CV319" s="558"/>
      <c r="CW319" s="558"/>
      <c r="CX319" s="560">
        <f t="shared" si="103"/>
        <v>0</v>
      </c>
      <c r="CY319" s="556"/>
      <c r="CZ319" s="556"/>
      <c r="DA319" s="556"/>
      <c r="DB319" s="556"/>
      <c r="DC319" s="556"/>
      <c r="DD319" s="560">
        <f t="shared" si="104"/>
        <v>0</v>
      </c>
      <c r="DE319" s="556"/>
      <c r="DF319" s="556"/>
      <c r="DG319" s="556"/>
      <c r="DH319" s="556"/>
      <c r="DI319" s="556"/>
      <c r="DJ319" s="555">
        <f t="shared" si="93"/>
        <v>0</v>
      </c>
      <c r="DK319" s="556"/>
      <c r="DL319" s="556"/>
      <c r="DM319" s="556"/>
      <c r="DN319" s="556"/>
      <c r="DO319" s="556"/>
      <c r="DP319" s="556"/>
      <c r="DT319" s="141" t="str">
        <f t="shared" si="105"/>
        <v>-</v>
      </c>
      <c r="DU319" s="558">
        <f>IF(ROWS($DU$25:DU319)&gt;$EH$9,0,ROWS($DU$25:DU319))</f>
        <v>0</v>
      </c>
      <c r="DV319" s="558"/>
      <c r="DW319" s="558"/>
      <c r="DX319" s="558"/>
      <c r="DY319" s="558"/>
      <c r="DZ319" s="557">
        <f t="shared" si="94"/>
        <v>0</v>
      </c>
      <c r="EA319" s="558"/>
      <c r="EB319" s="558"/>
      <c r="EC319" s="558"/>
      <c r="ED319" s="558"/>
      <c r="EE319" s="558"/>
      <c r="EF319" s="558"/>
      <c r="EG319" s="559">
        <f t="shared" si="106"/>
        <v>0</v>
      </c>
      <c r="EH319" s="558"/>
      <c r="EI319" s="558"/>
      <c r="EJ319" s="558"/>
      <c r="EK319" s="558"/>
      <c r="EL319" s="558"/>
      <c r="EM319" s="560">
        <f t="shared" si="107"/>
        <v>0</v>
      </c>
      <c r="EN319" s="556"/>
      <c r="EO319" s="556"/>
      <c r="EP319" s="556"/>
      <c r="EQ319" s="556"/>
      <c r="ER319" s="556"/>
      <c r="ES319" s="560">
        <f t="shared" si="108"/>
        <v>0</v>
      </c>
      <c r="ET319" s="556"/>
      <c r="EU319" s="556"/>
      <c r="EV319" s="556"/>
      <c r="EW319" s="556"/>
      <c r="EX319" s="556"/>
      <c r="EY319" s="555">
        <f t="shared" si="95"/>
        <v>0</v>
      </c>
      <c r="EZ319" s="556"/>
      <c r="FA319" s="556"/>
      <c r="FB319" s="556"/>
      <c r="FC319" s="556"/>
      <c r="FD319" s="556"/>
      <c r="FE319" s="556"/>
      <c r="FG319" s="557">
        <f t="shared" si="96"/>
        <v>0</v>
      </c>
      <c r="FH319" s="558"/>
      <c r="FI319" s="558"/>
      <c r="FJ319" s="558"/>
      <c r="FK319" s="558"/>
      <c r="FL319" s="558"/>
      <c r="FM319" s="558"/>
      <c r="FN319" s="559">
        <f t="shared" si="109"/>
        <v>0</v>
      </c>
      <c r="FO319" s="558"/>
      <c r="FP319" s="558"/>
      <c r="FQ319" s="558"/>
      <c r="FR319" s="558"/>
      <c r="FS319" s="558"/>
      <c r="FT319" s="560">
        <f t="shared" si="110"/>
        <v>0</v>
      </c>
      <c r="FU319" s="556"/>
      <c r="FV319" s="556"/>
      <c r="FW319" s="556"/>
      <c r="FX319" s="556"/>
      <c r="FY319" s="556"/>
      <c r="FZ319" s="560">
        <f t="shared" si="111"/>
        <v>0</v>
      </c>
      <c r="GA319" s="556"/>
      <c r="GB319" s="556"/>
      <c r="GC319" s="556"/>
      <c r="GD319" s="556"/>
      <c r="GE319" s="556"/>
      <c r="GF319" s="555">
        <f t="shared" si="97"/>
        <v>0</v>
      </c>
      <c r="GG319" s="556"/>
      <c r="GH319" s="556"/>
      <c r="GI319" s="556"/>
      <c r="GJ319" s="556"/>
      <c r="GK319" s="556"/>
      <c r="GL319" s="556"/>
      <c r="GV319" s="1"/>
      <c r="GW319" s="1"/>
      <c r="GX319" s="1"/>
      <c r="GY319" s="1"/>
      <c r="GZ319" s="1"/>
      <c r="HA319" s="1"/>
      <c r="HB319" s="1"/>
      <c r="HC319" s="1"/>
      <c r="HD319" s="1"/>
      <c r="HE319" s="1"/>
      <c r="HF319" s="1"/>
      <c r="HG319" s="1"/>
      <c r="HH319" s="1"/>
      <c r="HI319" s="1"/>
    </row>
    <row r="320" spans="50:217" ht="12.75">
      <c r="AX320" s="141" t="str">
        <f t="shared" si="98"/>
        <v>-</v>
      </c>
      <c r="AY320" s="558">
        <f>IF(ROWS($AY$25:AY320)&gt;$BL$9,0,ROWS($AY$25:AY320))</f>
        <v>0</v>
      </c>
      <c r="AZ320" s="558"/>
      <c r="BA320" s="558"/>
      <c r="BB320" s="558"/>
      <c r="BC320" s="558"/>
      <c r="BD320" s="557">
        <f t="shared" si="90"/>
        <v>0</v>
      </c>
      <c r="BE320" s="558"/>
      <c r="BF320" s="558"/>
      <c r="BG320" s="558"/>
      <c r="BH320" s="558"/>
      <c r="BI320" s="558"/>
      <c r="BJ320" s="558"/>
      <c r="BK320" s="559">
        <f t="shared" si="99"/>
        <v>0</v>
      </c>
      <c r="BL320" s="558"/>
      <c r="BM320" s="558"/>
      <c r="BN320" s="558"/>
      <c r="BO320" s="558"/>
      <c r="BP320" s="558"/>
      <c r="BQ320" s="560">
        <f t="shared" si="100"/>
        <v>0</v>
      </c>
      <c r="BR320" s="556"/>
      <c r="BS320" s="556"/>
      <c r="BT320" s="556"/>
      <c r="BU320" s="556"/>
      <c r="BV320" s="556"/>
      <c r="BW320" s="560">
        <f t="shared" si="101"/>
        <v>0</v>
      </c>
      <c r="BX320" s="556"/>
      <c r="BY320" s="556"/>
      <c r="BZ320" s="556"/>
      <c r="CA320" s="556"/>
      <c r="CB320" s="556"/>
      <c r="CC320" s="555">
        <f t="shared" si="91"/>
        <v>0</v>
      </c>
      <c r="CD320" s="556"/>
      <c r="CE320" s="556"/>
      <c r="CF320" s="556"/>
      <c r="CG320" s="556"/>
      <c r="CH320" s="556"/>
      <c r="CI320" s="556"/>
      <c r="CK320" s="557">
        <f t="shared" si="92"/>
        <v>0</v>
      </c>
      <c r="CL320" s="558"/>
      <c r="CM320" s="558"/>
      <c r="CN320" s="558"/>
      <c r="CO320" s="558"/>
      <c r="CP320" s="558"/>
      <c r="CQ320" s="558"/>
      <c r="CR320" s="559">
        <f t="shared" si="102"/>
        <v>0</v>
      </c>
      <c r="CS320" s="558"/>
      <c r="CT320" s="558"/>
      <c r="CU320" s="558"/>
      <c r="CV320" s="558"/>
      <c r="CW320" s="558"/>
      <c r="CX320" s="560">
        <f t="shared" si="103"/>
        <v>0</v>
      </c>
      <c r="CY320" s="556"/>
      <c r="CZ320" s="556"/>
      <c r="DA320" s="556"/>
      <c r="DB320" s="556"/>
      <c r="DC320" s="556"/>
      <c r="DD320" s="560">
        <f t="shared" si="104"/>
        <v>0</v>
      </c>
      <c r="DE320" s="556"/>
      <c r="DF320" s="556"/>
      <c r="DG320" s="556"/>
      <c r="DH320" s="556"/>
      <c r="DI320" s="556"/>
      <c r="DJ320" s="555">
        <f t="shared" si="93"/>
        <v>0</v>
      </c>
      <c r="DK320" s="556"/>
      <c r="DL320" s="556"/>
      <c r="DM320" s="556"/>
      <c r="DN320" s="556"/>
      <c r="DO320" s="556"/>
      <c r="DP320" s="556"/>
      <c r="DT320" s="141" t="str">
        <f t="shared" si="105"/>
        <v>-</v>
      </c>
      <c r="DU320" s="558">
        <f>IF(ROWS($DU$25:DU320)&gt;$EH$9,0,ROWS($DU$25:DU320))</f>
        <v>0</v>
      </c>
      <c r="DV320" s="558"/>
      <c r="DW320" s="558"/>
      <c r="DX320" s="558"/>
      <c r="DY320" s="558"/>
      <c r="DZ320" s="557">
        <f t="shared" si="94"/>
        <v>0</v>
      </c>
      <c r="EA320" s="558"/>
      <c r="EB320" s="558"/>
      <c r="EC320" s="558"/>
      <c r="ED320" s="558"/>
      <c r="EE320" s="558"/>
      <c r="EF320" s="558"/>
      <c r="EG320" s="559">
        <f t="shared" si="106"/>
        <v>0</v>
      </c>
      <c r="EH320" s="558"/>
      <c r="EI320" s="558"/>
      <c r="EJ320" s="558"/>
      <c r="EK320" s="558"/>
      <c r="EL320" s="558"/>
      <c r="EM320" s="560">
        <f t="shared" si="107"/>
        <v>0</v>
      </c>
      <c r="EN320" s="556"/>
      <c r="EO320" s="556"/>
      <c r="EP320" s="556"/>
      <c r="EQ320" s="556"/>
      <c r="ER320" s="556"/>
      <c r="ES320" s="560">
        <f t="shared" si="108"/>
        <v>0</v>
      </c>
      <c r="ET320" s="556"/>
      <c r="EU320" s="556"/>
      <c r="EV320" s="556"/>
      <c r="EW320" s="556"/>
      <c r="EX320" s="556"/>
      <c r="EY320" s="555">
        <f t="shared" si="95"/>
        <v>0</v>
      </c>
      <c r="EZ320" s="556"/>
      <c r="FA320" s="556"/>
      <c r="FB320" s="556"/>
      <c r="FC320" s="556"/>
      <c r="FD320" s="556"/>
      <c r="FE320" s="556"/>
      <c r="FG320" s="557">
        <f t="shared" si="96"/>
        <v>0</v>
      </c>
      <c r="FH320" s="558"/>
      <c r="FI320" s="558"/>
      <c r="FJ320" s="558"/>
      <c r="FK320" s="558"/>
      <c r="FL320" s="558"/>
      <c r="FM320" s="558"/>
      <c r="FN320" s="559">
        <f t="shared" si="109"/>
        <v>0</v>
      </c>
      <c r="FO320" s="558"/>
      <c r="FP320" s="558"/>
      <c r="FQ320" s="558"/>
      <c r="FR320" s="558"/>
      <c r="FS320" s="558"/>
      <c r="FT320" s="560">
        <f t="shared" si="110"/>
        <v>0</v>
      </c>
      <c r="FU320" s="556"/>
      <c r="FV320" s="556"/>
      <c r="FW320" s="556"/>
      <c r="FX320" s="556"/>
      <c r="FY320" s="556"/>
      <c r="FZ320" s="560">
        <f t="shared" si="111"/>
        <v>0</v>
      </c>
      <c r="GA320" s="556"/>
      <c r="GB320" s="556"/>
      <c r="GC320" s="556"/>
      <c r="GD320" s="556"/>
      <c r="GE320" s="556"/>
      <c r="GF320" s="555">
        <f t="shared" si="97"/>
        <v>0</v>
      </c>
      <c r="GG320" s="556"/>
      <c r="GH320" s="556"/>
      <c r="GI320" s="556"/>
      <c r="GJ320" s="556"/>
      <c r="GK320" s="556"/>
      <c r="GL320" s="556"/>
      <c r="GV320" s="1"/>
      <c r="GW320" s="1"/>
      <c r="GX320" s="1"/>
      <c r="GY320" s="1"/>
      <c r="GZ320" s="1"/>
      <c r="HA320" s="1"/>
      <c r="HB320" s="1"/>
      <c r="HC320" s="1"/>
      <c r="HD320" s="1"/>
      <c r="HE320" s="1"/>
      <c r="HF320" s="1"/>
      <c r="HG320" s="1"/>
      <c r="HH320" s="1"/>
      <c r="HI320" s="1"/>
    </row>
    <row r="321" spans="50:217" ht="12.75">
      <c r="AX321" s="141" t="str">
        <f t="shared" si="98"/>
        <v>-</v>
      </c>
      <c r="AY321" s="558">
        <f>IF(ROWS($AY$25:AY321)&gt;$BL$9,0,ROWS($AY$25:AY321))</f>
        <v>0</v>
      </c>
      <c r="AZ321" s="558"/>
      <c r="BA321" s="558"/>
      <c r="BB321" s="558"/>
      <c r="BC321" s="558"/>
      <c r="BD321" s="557">
        <f t="shared" si="90"/>
        <v>0</v>
      </c>
      <c r="BE321" s="558"/>
      <c r="BF321" s="558"/>
      <c r="BG321" s="558"/>
      <c r="BH321" s="558"/>
      <c r="BI321" s="558"/>
      <c r="BJ321" s="558"/>
      <c r="BK321" s="559">
        <f t="shared" si="99"/>
        <v>0</v>
      </c>
      <c r="BL321" s="558"/>
      <c r="BM321" s="558"/>
      <c r="BN321" s="558"/>
      <c r="BO321" s="558"/>
      <c r="BP321" s="558"/>
      <c r="BQ321" s="560">
        <f t="shared" si="100"/>
        <v>0</v>
      </c>
      <c r="BR321" s="556"/>
      <c r="BS321" s="556"/>
      <c r="BT321" s="556"/>
      <c r="BU321" s="556"/>
      <c r="BV321" s="556"/>
      <c r="BW321" s="560">
        <f t="shared" si="101"/>
        <v>0</v>
      </c>
      <c r="BX321" s="556"/>
      <c r="BY321" s="556"/>
      <c r="BZ321" s="556"/>
      <c r="CA321" s="556"/>
      <c r="CB321" s="556"/>
      <c r="CC321" s="555">
        <f t="shared" si="91"/>
        <v>0</v>
      </c>
      <c r="CD321" s="556"/>
      <c r="CE321" s="556"/>
      <c r="CF321" s="556"/>
      <c r="CG321" s="556"/>
      <c r="CH321" s="556"/>
      <c r="CI321" s="556"/>
      <c r="CK321" s="557">
        <f t="shared" si="92"/>
        <v>0</v>
      </c>
      <c r="CL321" s="558"/>
      <c r="CM321" s="558"/>
      <c r="CN321" s="558"/>
      <c r="CO321" s="558"/>
      <c r="CP321" s="558"/>
      <c r="CQ321" s="558"/>
      <c r="CR321" s="559">
        <f t="shared" si="102"/>
        <v>0</v>
      </c>
      <c r="CS321" s="558"/>
      <c r="CT321" s="558"/>
      <c r="CU321" s="558"/>
      <c r="CV321" s="558"/>
      <c r="CW321" s="558"/>
      <c r="CX321" s="560">
        <f t="shared" si="103"/>
        <v>0</v>
      </c>
      <c r="CY321" s="556"/>
      <c r="CZ321" s="556"/>
      <c r="DA321" s="556"/>
      <c r="DB321" s="556"/>
      <c r="DC321" s="556"/>
      <c r="DD321" s="560">
        <f t="shared" si="104"/>
        <v>0</v>
      </c>
      <c r="DE321" s="556"/>
      <c r="DF321" s="556"/>
      <c r="DG321" s="556"/>
      <c r="DH321" s="556"/>
      <c r="DI321" s="556"/>
      <c r="DJ321" s="555">
        <f t="shared" si="93"/>
        <v>0</v>
      </c>
      <c r="DK321" s="556"/>
      <c r="DL321" s="556"/>
      <c r="DM321" s="556"/>
      <c r="DN321" s="556"/>
      <c r="DO321" s="556"/>
      <c r="DP321" s="556"/>
      <c r="DT321" s="141" t="str">
        <f t="shared" si="105"/>
        <v>-</v>
      </c>
      <c r="DU321" s="558">
        <f>IF(ROWS($DU$25:DU321)&gt;$EH$9,0,ROWS($DU$25:DU321))</f>
        <v>0</v>
      </c>
      <c r="DV321" s="558"/>
      <c r="DW321" s="558"/>
      <c r="DX321" s="558"/>
      <c r="DY321" s="558"/>
      <c r="DZ321" s="557">
        <f t="shared" si="94"/>
        <v>0</v>
      </c>
      <c r="EA321" s="558"/>
      <c r="EB321" s="558"/>
      <c r="EC321" s="558"/>
      <c r="ED321" s="558"/>
      <c r="EE321" s="558"/>
      <c r="EF321" s="558"/>
      <c r="EG321" s="559">
        <f t="shared" si="106"/>
        <v>0</v>
      </c>
      <c r="EH321" s="558"/>
      <c r="EI321" s="558"/>
      <c r="EJ321" s="558"/>
      <c r="EK321" s="558"/>
      <c r="EL321" s="558"/>
      <c r="EM321" s="560">
        <f t="shared" si="107"/>
        <v>0</v>
      </c>
      <c r="EN321" s="556"/>
      <c r="EO321" s="556"/>
      <c r="EP321" s="556"/>
      <c r="EQ321" s="556"/>
      <c r="ER321" s="556"/>
      <c r="ES321" s="560">
        <f t="shared" si="108"/>
        <v>0</v>
      </c>
      <c r="ET321" s="556"/>
      <c r="EU321" s="556"/>
      <c r="EV321" s="556"/>
      <c r="EW321" s="556"/>
      <c r="EX321" s="556"/>
      <c r="EY321" s="555">
        <f t="shared" si="95"/>
        <v>0</v>
      </c>
      <c r="EZ321" s="556"/>
      <c r="FA321" s="556"/>
      <c r="FB321" s="556"/>
      <c r="FC321" s="556"/>
      <c r="FD321" s="556"/>
      <c r="FE321" s="556"/>
      <c r="FG321" s="557">
        <f t="shared" si="96"/>
        <v>0</v>
      </c>
      <c r="FH321" s="558"/>
      <c r="FI321" s="558"/>
      <c r="FJ321" s="558"/>
      <c r="FK321" s="558"/>
      <c r="FL321" s="558"/>
      <c r="FM321" s="558"/>
      <c r="FN321" s="559">
        <f t="shared" si="109"/>
        <v>0</v>
      </c>
      <c r="FO321" s="558"/>
      <c r="FP321" s="558"/>
      <c r="FQ321" s="558"/>
      <c r="FR321" s="558"/>
      <c r="FS321" s="558"/>
      <c r="FT321" s="560">
        <f t="shared" si="110"/>
        <v>0</v>
      </c>
      <c r="FU321" s="556"/>
      <c r="FV321" s="556"/>
      <c r="FW321" s="556"/>
      <c r="FX321" s="556"/>
      <c r="FY321" s="556"/>
      <c r="FZ321" s="560">
        <f t="shared" si="111"/>
        <v>0</v>
      </c>
      <c r="GA321" s="556"/>
      <c r="GB321" s="556"/>
      <c r="GC321" s="556"/>
      <c r="GD321" s="556"/>
      <c r="GE321" s="556"/>
      <c r="GF321" s="555">
        <f t="shared" si="97"/>
        <v>0</v>
      </c>
      <c r="GG321" s="556"/>
      <c r="GH321" s="556"/>
      <c r="GI321" s="556"/>
      <c r="GJ321" s="556"/>
      <c r="GK321" s="556"/>
      <c r="GL321" s="556"/>
      <c r="GV321" s="1"/>
      <c r="GW321" s="1"/>
      <c r="GX321" s="1"/>
      <c r="GY321" s="1"/>
      <c r="GZ321" s="1"/>
      <c r="HA321" s="1"/>
      <c r="HB321" s="1"/>
      <c r="HC321" s="1"/>
      <c r="HD321" s="1"/>
      <c r="HE321" s="1"/>
      <c r="HF321" s="1"/>
      <c r="HG321" s="1"/>
      <c r="HH321" s="1"/>
      <c r="HI321" s="1"/>
    </row>
    <row r="322" spans="50:217" ht="12.75">
      <c r="AX322" s="141" t="str">
        <f t="shared" si="98"/>
        <v>-</v>
      </c>
      <c r="AY322" s="558">
        <f>IF(ROWS($AY$25:AY322)&gt;$BL$9,0,ROWS($AY$25:AY322))</f>
        <v>0</v>
      </c>
      <c r="AZ322" s="558"/>
      <c r="BA322" s="558"/>
      <c r="BB322" s="558"/>
      <c r="BC322" s="558"/>
      <c r="BD322" s="557">
        <f t="shared" si="90"/>
        <v>0</v>
      </c>
      <c r="BE322" s="558"/>
      <c r="BF322" s="558"/>
      <c r="BG322" s="558"/>
      <c r="BH322" s="558"/>
      <c r="BI322" s="558"/>
      <c r="BJ322" s="558"/>
      <c r="BK322" s="559">
        <f t="shared" si="99"/>
        <v>0</v>
      </c>
      <c r="BL322" s="558"/>
      <c r="BM322" s="558"/>
      <c r="BN322" s="558"/>
      <c r="BO322" s="558"/>
      <c r="BP322" s="558"/>
      <c r="BQ322" s="560">
        <f t="shared" si="100"/>
        <v>0</v>
      </c>
      <c r="BR322" s="556"/>
      <c r="BS322" s="556"/>
      <c r="BT322" s="556"/>
      <c r="BU322" s="556"/>
      <c r="BV322" s="556"/>
      <c r="BW322" s="560">
        <f t="shared" si="101"/>
        <v>0</v>
      </c>
      <c r="BX322" s="556"/>
      <c r="BY322" s="556"/>
      <c r="BZ322" s="556"/>
      <c r="CA322" s="556"/>
      <c r="CB322" s="556"/>
      <c r="CC322" s="555">
        <f t="shared" si="91"/>
        <v>0</v>
      </c>
      <c r="CD322" s="556"/>
      <c r="CE322" s="556"/>
      <c r="CF322" s="556"/>
      <c r="CG322" s="556"/>
      <c r="CH322" s="556"/>
      <c r="CI322" s="556"/>
      <c r="CK322" s="557">
        <f t="shared" si="92"/>
        <v>0</v>
      </c>
      <c r="CL322" s="558"/>
      <c r="CM322" s="558"/>
      <c r="CN322" s="558"/>
      <c r="CO322" s="558"/>
      <c r="CP322" s="558"/>
      <c r="CQ322" s="558"/>
      <c r="CR322" s="559">
        <f t="shared" si="102"/>
        <v>0</v>
      </c>
      <c r="CS322" s="558"/>
      <c r="CT322" s="558"/>
      <c r="CU322" s="558"/>
      <c r="CV322" s="558"/>
      <c r="CW322" s="558"/>
      <c r="CX322" s="560">
        <f t="shared" si="103"/>
        <v>0</v>
      </c>
      <c r="CY322" s="556"/>
      <c r="CZ322" s="556"/>
      <c r="DA322" s="556"/>
      <c r="DB322" s="556"/>
      <c r="DC322" s="556"/>
      <c r="DD322" s="560">
        <f t="shared" si="104"/>
        <v>0</v>
      </c>
      <c r="DE322" s="556"/>
      <c r="DF322" s="556"/>
      <c r="DG322" s="556"/>
      <c r="DH322" s="556"/>
      <c r="DI322" s="556"/>
      <c r="DJ322" s="555">
        <f t="shared" si="93"/>
        <v>0</v>
      </c>
      <c r="DK322" s="556"/>
      <c r="DL322" s="556"/>
      <c r="DM322" s="556"/>
      <c r="DN322" s="556"/>
      <c r="DO322" s="556"/>
      <c r="DP322" s="556"/>
      <c r="DT322" s="141" t="str">
        <f t="shared" si="105"/>
        <v>-</v>
      </c>
      <c r="DU322" s="558">
        <f>IF(ROWS($DU$25:DU322)&gt;$EH$9,0,ROWS($DU$25:DU322))</f>
        <v>0</v>
      </c>
      <c r="DV322" s="558"/>
      <c r="DW322" s="558"/>
      <c r="DX322" s="558"/>
      <c r="DY322" s="558"/>
      <c r="DZ322" s="557">
        <f t="shared" si="94"/>
        <v>0</v>
      </c>
      <c r="EA322" s="558"/>
      <c r="EB322" s="558"/>
      <c r="EC322" s="558"/>
      <c r="ED322" s="558"/>
      <c r="EE322" s="558"/>
      <c r="EF322" s="558"/>
      <c r="EG322" s="559">
        <f t="shared" si="106"/>
        <v>0</v>
      </c>
      <c r="EH322" s="558"/>
      <c r="EI322" s="558"/>
      <c r="EJ322" s="558"/>
      <c r="EK322" s="558"/>
      <c r="EL322" s="558"/>
      <c r="EM322" s="560">
        <f t="shared" si="107"/>
        <v>0</v>
      </c>
      <c r="EN322" s="556"/>
      <c r="EO322" s="556"/>
      <c r="EP322" s="556"/>
      <c r="EQ322" s="556"/>
      <c r="ER322" s="556"/>
      <c r="ES322" s="560">
        <f t="shared" si="108"/>
        <v>0</v>
      </c>
      <c r="ET322" s="556"/>
      <c r="EU322" s="556"/>
      <c r="EV322" s="556"/>
      <c r="EW322" s="556"/>
      <c r="EX322" s="556"/>
      <c r="EY322" s="555">
        <f t="shared" si="95"/>
        <v>0</v>
      </c>
      <c r="EZ322" s="556"/>
      <c r="FA322" s="556"/>
      <c r="FB322" s="556"/>
      <c r="FC322" s="556"/>
      <c r="FD322" s="556"/>
      <c r="FE322" s="556"/>
      <c r="FG322" s="557">
        <f t="shared" si="96"/>
        <v>0</v>
      </c>
      <c r="FH322" s="558"/>
      <c r="FI322" s="558"/>
      <c r="FJ322" s="558"/>
      <c r="FK322" s="558"/>
      <c r="FL322" s="558"/>
      <c r="FM322" s="558"/>
      <c r="FN322" s="559">
        <f t="shared" si="109"/>
        <v>0</v>
      </c>
      <c r="FO322" s="558"/>
      <c r="FP322" s="558"/>
      <c r="FQ322" s="558"/>
      <c r="FR322" s="558"/>
      <c r="FS322" s="558"/>
      <c r="FT322" s="560">
        <f t="shared" si="110"/>
        <v>0</v>
      </c>
      <c r="FU322" s="556"/>
      <c r="FV322" s="556"/>
      <c r="FW322" s="556"/>
      <c r="FX322" s="556"/>
      <c r="FY322" s="556"/>
      <c r="FZ322" s="560">
        <f t="shared" si="111"/>
        <v>0</v>
      </c>
      <c r="GA322" s="556"/>
      <c r="GB322" s="556"/>
      <c r="GC322" s="556"/>
      <c r="GD322" s="556"/>
      <c r="GE322" s="556"/>
      <c r="GF322" s="555">
        <f t="shared" si="97"/>
        <v>0</v>
      </c>
      <c r="GG322" s="556"/>
      <c r="GH322" s="556"/>
      <c r="GI322" s="556"/>
      <c r="GJ322" s="556"/>
      <c r="GK322" s="556"/>
      <c r="GL322" s="556"/>
      <c r="GV322" s="1"/>
      <c r="GW322" s="1"/>
      <c r="GX322" s="1"/>
      <c r="GY322" s="1"/>
      <c r="GZ322" s="1"/>
      <c r="HA322" s="1"/>
      <c r="HB322" s="1"/>
      <c r="HC322" s="1"/>
      <c r="HD322" s="1"/>
      <c r="HE322" s="1"/>
      <c r="HF322" s="1"/>
      <c r="HG322" s="1"/>
      <c r="HH322" s="1"/>
      <c r="HI322" s="1"/>
    </row>
    <row r="323" spans="50:217" ht="12.75">
      <c r="AX323" s="141" t="str">
        <f t="shared" si="98"/>
        <v>-</v>
      </c>
      <c r="AY323" s="558">
        <f>IF(ROWS($AY$25:AY323)&gt;$BL$9,0,ROWS($AY$25:AY323))</f>
        <v>0</v>
      </c>
      <c r="AZ323" s="558"/>
      <c r="BA323" s="558"/>
      <c r="BB323" s="558"/>
      <c r="BC323" s="558"/>
      <c r="BD323" s="557">
        <f t="shared" si="90"/>
        <v>0</v>
      </c>
      <c r="BE323" s="558"/>
      <c r="BF323" s="558"/>
      <c r="BG323" s="558"/>
      <c r="BH323" s="558"/>
      <c r="BI323" s="558"/>
      <c r="BJ323" s="558"/>
      <c r="BK323" s="559">
        <f t="shared" si="99"/>
        <v>0</v>
      </c>
      <c r="BL323" s="558"/>
      <c r="BM323" s="558"/>
      <c r="BN323" s="558"/>
      <c r="BO323" s="558"/>
      <c r="BP323" s="558"/>
      <c r="BQ323" s="560">
        <f t="shared" si="100"/>
        <v>0</v>
      </c>
      <c r="BR323" s="556"/>
      <c r="BS323" s="556"/>
      <c r="BT323" s="556"/>
      <c r="BU323" s="556"/>
      <c r="BV323" s="556"/>
      <c r="BW323" s="560">
        <f t="shared" si="101"/>
        <v>0</v>
      </c>
      <c r="BX323" s="556"/>
      <c r="BY323" s="556"/>
      <c r="BZ323" s="556"/>
      <c r="CA323" s="556"/>
      <c r="CB323" s="556"/>
      <c r="CC323" s="555">
        <f t="shared" si="91"/>
        <v>0</v>
      </c>
      <c r="CD323" s="556"/>
      <c r="CE323" s="556"/>
      <c r="CF323" s="556"/>
      <c r="CG323" s="556"/>
      <c r="CH323" s="556"/>
      <c r="CI323" s="556"/>
      <c r="CK323" s="557">
        <f t="shared" si="92"/>
        <v>0</v>
      </c>
      <c r="CL323" s="558"/>
      <c r="CM323" s="558"/>
      <c r="CN323" s="558"/>
      <c r="CO323" s="558"/>
      <c r="CP323" s="558"/>
      <c r="CQ323" s="558"/>
      <c r="CR323" s="559">
        <f t="shared" si="102"/>
        <v>0</v>
      </c>
      <c r="CS323" s="558"/>
      <c r="CT323" s="558"/>
      <c r="CU323" s="558"/>
      <c r="CV323" s="558"/>
      <c r="CW323" s="558"/>
      <c r="CX323" s="560">
        <f t="shared" si="103"/>
        <v>0</v>
      </c>
      <c r="CY323" s="556"/>
      <c r="CZ323" s="556"/>
      <c r="DA323" s="556"/>
      <c r="DB323" s="556"/>
      <c r="DC323" s="556"/>
      <c r="DD323" s="560">
        <f t="shared" si="104"/>
        <v>0</v>
      </c>
      <c r="DE323" s="556"/>
      <c r="DF323" s="556"/>
      <c r="DG323" s="556"/>
      <c r="DH323" s="556"/>
      <c r="DI323" s="556"/>
      <c r="DJ323" s="555">
        <f t="shared" si="93"/>
        <v>0</v>
      </c>
      <c r="DK323" s="556"/>
      <c r="DL323" s="556"/>
      <c r="DM323" s="556"/>
      <c r="DN323" s="556"/>
      <c r="DO323" s="556"/>
      <c r="DP323" s="556"/>
      <c r="DT323" s="141" t="str">
        <f t="shared" si="105"/>
        <v>-</v>
      </c>
      <c r="DU323" s="558">
        <f>IF(ROWS($DU$25:DU323)&gt;$EH$9,0,ROWS($DU$25:DU323))</f>
        <v>0</v>
      </c>
      <c r="DV323" s="558"/>
      <c r="DW323" s="558"/>
      <c r="DX323" s="558"/>
      <c r="DY323" s="558"/>
      <c r="DZ323" s="557">
        <f t="shared" si="94"/>
        <v>0</v>
      </c>
      <c r="EA323" s="558"/>
      <c r="EB323" s="558"/>
      <c r="EC323" s="558"/>
      <c r="ED323" s="558"/>
      <c r="EE323" s="558"/>
      <c r="EF323" s="558"/>
      <c r="EG323" s="559">
        <f t="shared" si="106"/>
        <v>0</v>
      </c>
      <c r="EH323" s="558"/>
      <c r="EI323" s="558"/>
      <c r="EJ323" s="558"/>
      <c r="EK323" s="558"/>
      <c r="EL323" s="558"/>
      <c r="EM323" s="560">
        <f t="shared" si="107"/>
        <v>0</v>
      </c>
      <c r="EN323" s="556"/>
      <c r="EO323" s="556"/>
      <c r="EP323" s="556"/>
      <c r="EQ323" s="556"/>
      <c r="ER323" s="556"/>
      <c r="ES323" s="560">
        <f t="shared" si="108"/>
        <v>0</v>
      </c>
      <c r="ET323" s="556"/>
      <c r="EU323" s="556"/>
      <c r="EV323" s="556"/>
      <c r="EW323" s="556"/>
      <c r="EX323" s="556"/>
      <c r="EY323" s="555">
        <f t="shared" si="95"/>
        <v>0</v>
      </c>
      <c r="EZ323" s="556"/>
      <c r="FA323" s="556"/>
      <c r="FB323" s="556"/>
      <c r="FC323" s="556"/>
      <c r="FD323" s="556"/>
      <c r="FE323" s="556"/>
      <c r="FG323" s="557">
        <f t="shared" si="96"/>
        <v>0</v>
      </c>
      <c r="FH323" s="558"/>
      <c r="FI323" s="558"/>
      <c r="FJ323" s="558"/>
      <c r="FK323" s="558"/>
      <c r="FL323" s="558"/>
      <c r="FM323" s="558"/>
      <c r="FN323" s="559">
        <f t="shared" si="109"/>
        <v>0</v>
      </c>
      <c r="FO323" s="558"/>
      <c r="FP323" s="558"/>
      <c r="FQ323" s="558"/>
      <c r="FR323" s="558"/>
      <c r="FS323" s="558"/>
      <c r="FT323" s="560">
        <f t="shared" si="110"/>
        <v>0</v>
      </c>
      <c r="FU323" s="556"/>
      <c r="FV323" s="556"/>
      <c r="FW323" s="556"/>
      <c r="FX323" s="556"/>
      <c r="FY323" s="556"/>
      <c r="FZ323" s="560">
        <f t="shared" si="111"/>
        <v>0</v>
      </c>
      <c r="GA323" s="556"/>
      <c r="GB323" s="556"/>
      <c r="GC323" s="556"/>
      <c r="GD323" s="556"/>
      <c r="GE323" s="556"/>
      <c r="GF323" s="555">
        <f t="shared" si="97"/>
        <v>0</v>
      </c>
      <c r="GG323" s="556"/>
      <c r="GH323" s="556"/>
      <c r="GI323" s="556"/>
      <c r="GJ323" s="556"/>
      <c r="GK323" s="556"/>
      <c r="GL323" s="556"/>
      <c r="GV323" s="1"/>
      <c r="GW323" s="1"/>
      <c r="GX323" s="1"/>
      <c r="GY323" s="1"/>
      <c r="GZ323" s="1"/>
      <c r="HA323" s="1"/>
      <c r="HB323" s="1"/>
      <c r="HC323" s="1"/>
      <c r="HD323" s="1"/>
      <c r="HE323" s="1"/>
      <c r="HF323" s="1"/>
      <c r="HG323" s="1"/>
      <c r="HH323" s="1"/>
      <c r="HI323" s="1"/>
    </row>
    <row r="324" spans="50:217" ht="12.75">
      <c r="AX324" s="141" t="str">
        <f t="shared" si="98"/>
        <v>-</v>
      </c>
      <c r="AY324" s="558">
        <f>IF(ROWS($AY$25:AY324)&gt;$BL$9,0,ROWS($AY$25:AY324))</f>
        <v>0</v>
      </c>
      <c r="AZ324" s="558"/>
      <c r="BA324" s="558"/>
      <c r="BB324" s="558"/>
      <c r="BC324" s="558"/>
      <c r="BD324" s="557">
        <f t="shared" si="90"/>
        <v>0</v>
      </c>
      <c r="BE324" s="558"/>
      <c r="BF324" s="558"/>
      <c r="BG324" s="558"/>
      <c r="BH324" s="558"/>
      <c r="BI324" s="558"/>
      <c r="BJ324" s="558"/>
      <c r="BK324" s="559">
        <f t="shared" si="99"/>
        <v>0</v>
      </c>
      <c r="BL324" s="558"/>
      <c r="BM324" s="558"/>
      <c r="BN324" s="558"/>
      <c r="BO324" s="558"/>
      <c r="BP324" s="558"/>
      <c r="BQ324" s="560">
        <f t="shared" si="100"/>
        <v>0</v>
      </c>
      <c r="BR324" s="556"/>
      <c r="BS324" s="556"/>
      <c r="BT324" s="556"/>
      <c r="BU324" s="556"/>
      <c r="BV324" s="556"/>
      <c r="BW324" s="560">
        <f t="shared" si="101"/>
        <v>0</v>
      </c>
      <c r="BX324" s="556"/>
      <c r="BY324" s="556"/>
      <c r="BZ324" s="556"/>
      <c r="CA324" s="556"/>
      <c r="CB324" s="556"/>
      <c r="CC324" s="555">
        <f t="shared" si="91"/>
        <v>0</v>
      </c>
      <c r="CD324" s="556"/>
      <c r="CE324" s="556"/>
      <c r="CF324" s="556"/>
      <c r="CG324" s="556"/>
      <c r="CH324" s="556"/>
      <c r="CI324" s="556"/>
      <c r="CK324" s="557">
        <f t="shared" si="92"/>
        <v>0</v>
      </c>
      <c r="CL324" s="558"/>
      <c r="CM324" s="558"/>
      <c r="CN324" s="558"/>
      <c r="CO324" s="558"/>
      <c r="CP324" s="558"/>
      <c r="CQ324" s="558"/>
      <c r="CR324" s="559">
        <f t="shared" si="102"/>
        <v>0</v>
      </c>
      <c r="CS324" s="558"/>
      <c r="CT324" s="558"/>
      <c r="CU324" s="558"/>
      <c r="CV324" s="558"/>
      <c r="CW324" s="558"/>
      <c r="CX324" s="560">
        <f t="shared" si="103"/>
        <v>0</v>
      </c>
      <c r="CY324" s="556"/>
      <c r="CZ324" s="556"/>
      <c r="DA324" s="556"/>
      <c r="DB324" s="556"/>
      <c r="DC324" s="556"/>
      <c r="DD324" s="560">
        <f t="shared" si="104"/>
        <v>0</v>
      </c>
      <c r="DE324" s="556"/>
      <c r="DF324" s="556"/>
      <c r="DG324" s="556"/>
      <c r="DH324" s="556"/>
      <c r="DI324" s="556"/>
      <c r="DJ324" s="555">
        <f t="shared" si="93"/>
        <v>0</v>
      </c>
      <c r="DK324" s="556"/>
      <c r="DL324" s="556"/>
      <c r="DM324" s="556"/>
      <c r="DN324" s="556"/>
      <c r="DO324" s="556"/>
      <c r="DP324" s="556"/>
      <c r="DT324" s="141" t="str">
        <f t="shared" si="105"/>
        <v>-</v>
      </c>
      <c r="DU324" s="558">
        <f>IF(ROWS($DU$25:DU324)&gt;$EH$9,0,ROWS($DU$25:DU324))</f>
        <v>0</v>
      </c>
      <c r="DV324" s="558"/>
      <c r="DW324" s="558"/>
      <c r="DX324" s="558"/>
      <c r="DY324" s="558"/>
      <c r="DZ324" s="557">
        <f t="shared" si="94"/>
        <v>0</v>
      </c>
      <c r="EA324" s="558"/>
      <c r="EB324" s="558"/>
      <c r="EC324" s="558"/>
      <c r="ED324" s="558"/>
      <c r="EE324" s="558"/>
      <c r="EF324" s="558"/>
      <c r="EG324" s="559">
        <f t="shared" si="106"/>
        <v>0</v>
      </c>
      <c r="EH324" s="558"/>
      <c r="EI324" s="558"/>
      <c r="EJ324" s="558"/>
      <c r="EK324" s="558"/>
      <c r="EL324" s="558"/>
      <c r="EM324" s="560">
        <f t="shared" si="107"/>
        <v>0</v>
      </c>
      <c r="EN324" s="556"/>
      <c r="EO324" s="556"/>
      <c r="EP324" s="556"/>
      <c r="EQ324" s="556"/>
      <c r="ER324" s="556"/>
      <c r="ES324" s="560">
        <f t="shared" si="108"/>
        <v>0</v>
      </c>
      <c r="ET324" s="556"/>
      <c r="EU324" s="556"/>
      <c r="EV324" s="556"/>
      <c r="EW324" s="556"/>
      <c r="EX324" s="556"/>
      <c r="EY324" s="555">
        <f t="shared" si="95"/>
        <v>0</v>
      </c>
      <c r="EZ324" s="556"/>
      <c r="FA324" s="556"/>
      <c r="FB324" s="556"/>
      <c r="FC324" s="556"/>
      <c r="FD324" s="556"/>
      <c r="FE324" s="556"/>
      <c r="FG324" s="557">
        <f t="shared" si="96"/>
        <v>0</v>
      </c>
      <c r="FH324" s="558"/>
      <c r="FI324" s="558"/>
      <c r="FJ324" s="558"/>
      <c r="FK324" s="558"/>
      <c r="FL324" s="558"/>
      <c r="FM324" s="558"/>
      <c r="FN324" s="559">
        <f t="shared" si="109"/>
        <v>0</v>
      </c>
      <c r="FO324" s="558"/>
      <c r="FP324" s="558"/>
      <c r="FQ324" s="558"/>
      <c r="FR324" s="558"/>
      <c r="FS324" s="558"/>
      <c r="FT324" s="560">
        <f t="shared" si="110"/>
        <v>0</v>
      </c>
      <c r="FU324" s="556"/>
      <c r="FV324" s="556"/>
      <c r="FW324" s="556"/>
      <c r="FX324" s="556"/>
      <c r="FY324" s="556"/>
      <c r="FZ324" s="560">
        <f t="shared" si="111"/>
        <v>0</v>
      </c>
      <c r="GA324" s="556"/>
      <c r="GB324" s="556"/>
      <c r="GC324" s="556"/>
      <c r="GD324" s="556"/>
      <c r="GE324" s="556"/>
      <c r="GF324" s="555">
        <f t="shared" si="97"/>
        <v>0</v>
      </c>
      <c r="GG324" s="556"/>
      <c r="GH324" s="556"/>
      <c r="GI324" s="556"/>
      <c r="GJ324" s="556"/>
      <c r="GK324" s="556"/>
      <c r="GL324" s="556"/>
      <c r="GV324" s="1"/>
      <c r="GW324" s="1"/>
      <c r="GX324" s="1"/>
      <c r="GY324" s="1"/>
      <c r="GZ324" s="1"/>
      <c r="HA324" s="1"/>
      <c r="HB324" s="1"/>
      <c r="HC324" s="1"/>
      <c r="HD324" s="1"/>
      <c r="HE324" s="1"/>
      <c r="HF324" s="1"/>
      <c r="HG324" s="1"/>
      <c r="HH324" s="1"/>
      <c r="HI324" s="1"/>
    </row>
    <row r="325" spans="50:217" ht="12.75">
      <c r="AX325" s="141" t="str">
        <f t="shared" si="98"/>
        <v>-</v>
      </c>
      <c r="AY325" s="558">
        <f>IF(ROWS($AY$25:AY325)&gt;$BL$9,0,ROWS($AY$25:AY325))</f>
        <v>0</v>
      </c>
      <c r="AZ325" s="558"/>
      <c r="BA325" s="558"/>
      <c r="BB325" s="558"/>
      <c r="BC325" s="558"/>
      <c r="BD325" s="557">
        <f t="shared" si="90"/>
        <v>0</v>
      </c>
      <c r="BE325" s="558"/>
      <c r="BF325" s="558"/>
      <c r="BG325" s="558"/>
      <c r="BH325" s="558"/>
      <c r="BI325" s="558"/>
      <c r="BJ325" s="558"/>
      <c r="BK325" s="559">
        <f t="shared" si="99"/>
        <v>0</v>
      </c>
      <c r="BL325" s="558"/>
      <c r="BM325" s="558"/>
      <c r="BN325" s="558"/>
      <c r="BO325" s="558"/>
      <c r="BP325" s="558"/>
      <c r="BQ325" s="560">
        <f t="shared" si="100"/>
        <v>0</v>
      </c>
      <c r="BR325" s="556"/>
      <c r="BS325" s="556"/>
      <c r="BT325" s="556"/>
      <c r="BU325" s="556"/>
      <c r="BV325" s="556"/>
      <c r="BW325" s="560">
        <f t="shared" si="101"/>
        <v>0</v>
      </c>
      <c r="BX325" s="556"/>
      <c r="BY325" s="556"/>
      <c r="BZ325" s="556"/>
      <c r="CA325" s="556"/>
      <c r="CB325" s="556"/>
      <c r="CC325" s="555">
        <f t="shared" si="91"/>
        <v>0</v>
      </c>
      <c r="CD325" s="556"/>
      <c r="CE325" s="556"/>
      <c r="CF325" s="556"/>
      <c r="CG325" s="556"/>
      <c r="CH325" s="556"/>
      <c r="CI325" s="556"/>
      <c r="CK325" s="557">
        <f t="shared" si="92"/>
        <v>0</v>
      </c>
      <c r="CL325" s="558"/>
      <c r="CM325" s="558"/>
      <c r="CN325" s="558"/>
      <c r="CO325" s="558"/>
      <c r="CP325" s="558"/>
      <c r="CQ325" s="558"/>
      <c r="CR325" s="559">
        <f t="shared" si="102"/>
        <v>0</v>
      </c>
      <c r="CS325" s="558"/>
      <c r="CT325" s="558"/>
      <c r="CU325" s="558"/>
      <c r="CV325" s="558"/>
      <c r="CW325" s="558"/>
      <c r="CX325" s="560">
        <f t="shared" si="103"/>
        <v>0</v>
      </c>
      <c r="CY325" s="556"/>
      <c r="CZ325" s="556"/>
      <c r="DA325" s="556"/>
      <c r="DB325" s="556"/>
      <c r="DC325" s="556"/>
      <c r="DD325" s="560">
        <f t="shared" si="104"/>
        <v>0</v>
      </c>
      <c r="DE325" s="556"/>
      <c r="DF325" s="556"/>
      <c r="DG325" s="556"/>
      <c r="DH325" s="556"/>
      <c r="DI325" s="556"/>
      <c r="DJ325" s="555">
        <f t="shared" si="93"/>
        <v>0</v>
      </c>
      <c r="DK325" s="556"/>
      <c r="DL325" s="556"/>
      <c r="DM325" s="556"/>
      <c r="DN325" s="556"/>
      <c r="DO325" s="556"/>
      <c r="DP325" s="556"/>
      <c r="DT325" s="141" t="str">
        <f t="shared" si="105"/>
        <v>-</v>
      </c>
      <c r="DU325" s="558">
        <f>IF(ROWS($DU$25:DU325)&gt;$EH$9,0,ROWS($DU$25:DU325))</f>
        <v>0</v>
      </c>
      <c r="DV325" s="558"/>
      <c r="DW325" s="558"/>
      <c r="DX325" s="558"/>
      <c r="DY325" s="558"/>
      <c r="DZ325" s="557">
        <f t="shared" si="94"/>
        <v>0</v>
      </c>
      <c r="EA325" s="558"/>
      <c r="EB325" s="558"/>
      <c r="EC325" s="558"/>
      <c r="ED325" s="558"/>
      <c r="EE325" s="558"/>
      <c r="EF325" s="558"/>
      <c r="EG325" s="559">
        <f t="shared" si="106"/>
        <v>0</v>
      </c>
      <c r="EH325" s="558"/>
      <c r="EI325" s="558"/>
      <c r="EJ325" s="558"/>
      <c r="EK325" s="558"/>
      <c r="EL325" s="558"/>
      <c r="EM325" s="560">
        <f t="shared" si="107"/>
        <v>0</v>
      </c>
      <c r="EN325" s="556"/>
      <c r="EO325" s="556"/>
      <c r="EP325" s="556"/>
      <c r="EQ325" s="556"/>
      <c r="ER325" s="556"/>
      <c r="ES325" s="560">
        <f t="shared" si="108"/>
        <v>0</v>
      </c>
      <c r="ET325" s="556"/>
      <c r="EU325" s="556"/>
      <c r="EV325" s="556"/>
      <c r="EW325" s="556"/>
      <c r="EX325" s="556"/>
      <c r="EY325" s="555">
        <f t="shared" si="95"/>
        <v>0</v>
      </c>
      <c r="EZ325" s="556"/>
      <c r="FA325" s="556"/>
      <c r="FB325" s="556"/>
      <c r="FC325" s="556"/>
      <c r="FD325" s="556"/>
      <c r="FE325" s="556"/>
      <c r="FG325" s="557">
        <f t="shared" si="96"/>
        <v>0</v>
      </c>
      <c r="FH325" s="558"/>
      <c r="FI325" s="558"/>
      <c r="FJ325" s="558"/>
      <c r="FK325" s="558"/>
      <c r="FL325" s="558"/>
      <c r="FM325" s="558"/>
      <c r="FN325" s="559">
        <f t="shared" si="109"/>
        <v>0</v>
      </c>
      <c r="FO325" s="558"/>
      <c r="FP325" s="558"/>
      <c r="FQ325" s="558"/>
      <c r="FR325" s="558"/>
      <c r="FS325" s="558"/>
      <c r="FT325" s="560">
        <f t="shared" si="110"/>
        <v>0</v>
      </c>
      <c r="FU325" s="556"/>
      <c r="FV325" s="556"/>
      <c r="FW325" s="556"/>
      <c r="FX325" s="556"/>
      <c r="FY325" s="556"/>
      <c r="FZ325" s="560">
        <f t="shared" si="111"/>
        <v>0</v>
      </c>
      <c r="GA325" s="556"/>
      <c r="GB325" s="556"/>
      <c r="GC325" s="556"/>
      <c r="GD325" s="556"/>
      <c r="GE325" s="556"/>
      <c r="GF325" s="555">
        <f t="shared" si="97"/>
        <v>0</v>
      </c>
      <c r="GG325" s="556"/>
      <c r="GH325" s="556"/>
      <c r="GI325" s="556"/>
      <c r="GJ325" s="556"/>
      <c r="GK325" s="556"/>
      <c r="GL325" s="556"/>
      <c r="GV325" s="1"/>
      <c r="GW325" s="1"/>
      <c r="GX325" s="1"/>
      <c r="GY325" s="1"/>
      <c r="GZ325" s="1"/>
      <c r="HA325" s="1"/>
      <c r="HB325" s="1"/>
      <c r="HC325" s="1"/>
      <c r="HD325" s="1"/>
      <c r="HE325" s="1"/>
      <c r="HF325" s="1"/>
      <c r="HG325" s="1"/>
      <c r="HH325" s="1"/>
      <c r="HI325" s="1"/>
    </row>
    <row r="326" spans="50:217" ht="12.75">
      <c r="AX326" s="141" t="str">
        <f t="shared" si="98"/>
        <v>-</v>
      </c>
      <c r="AY326" s="558">
        <f>IF(ROWS($AY$25:AY326)&gt;$BL$9,0,ROWS($AY$25:AY326))</f>
        <v>0</v>
      </c>
      <c r="AZ326" s="558"/>
      <c r="BA326" s="558"/>
      <c r="BB326" s="558"/>
      <c r="BC326" s="558"/>
      <c r="BD326" s="557">
        <f t="shared" si="90"/>
        <v>0</v>
      </c>
      <c r="BE326" s="558"/>
      <c r="BF326" s="558"/>
      <c r="BG326" s="558"/>
      <c r="BH326" s="558"/>
      <c r="BI326" s="558"/>
      <c r="BJ326" s="558"/>
      <c r="BK326" s="559">
        <f t="shared" si="99"/>
        <v>0</v>
      </c>
      <c r="BL326" s="558"/>
      <c r="BM326" s="558"/>
      <c r="BN326" s="558"/>
      <c r="BO326" s="558"/>
      <c r="BP326" s="558"/>
      <c r="BQ326" s="560">
        <f t="shared" si="100"/>
        <v>0</v>
      </c>
      <c r="BR326" s="556"/>
      <c r="BS326" s="556"/>
      <c r="BT326" s="556"/>
      <c r="BU326" s="556"/>
      <c r="BV326" s="556"/>
      <c r="BW326" s="560">
        <f t="shared" si="101"/>
        <v>0</v>
      </c>
      <c r="BX326" s="556"/>
      <c r="BY326" s="556"/>
      <c r="BZ326" s="556"/>
      <c r="CA326" s="556"/>
      <c r="CB326" s="556"/>
      <c r="CC326" s="555">
        <f t="shared" si="91"/>
        <v>0</v>
      </c>
      <c r="CD326" s="556"/>
      <c r="CE326" s="556"/>
      <c r="CF326" s="556"/>
      <c r="CG326" s="556"/>
      <c r="CH326" s="556"/>
      <c r="CI326" s="556"/>
      <c r="CK326" s="557">
        <f t="shared" si="92"/>
        <v>0</v>
      </c>
      <c r="CL326" s="558"/>
      <c r="CM326" s="558"/>
      <c r="CN326" s="558"/>
      <c r="CO326" s="558"/>
      <c r="CP326" s="558"/>
      <c r="CQ326" s="558"/>
      <c r="CR326" s="559">
        <f t="shared" si="102"/>
        <v>0</v>
      </c>
      <c r="CS326" s="558"/>
      <c r="CT326" s="558"/>
      <c r="CU326" s="558"/>
      <c r="CV326" s="558"/>
      <c r="CW326" s="558"/>
      <c r="CX326" s="560">
        <f t="shared" si="103"/>
        <v>0</v>
      </c>
      <c r="CY326" s="556"/>
      <c r="CZ326" s="556"/>
      <c r="DA326" s="556"/>
      <c r="DB326" s="556"/>
      <c r="DC326" s="556"/>
      <c r="DD326" s="560">
        <f t="shared" si="104"/>
        <v>0</v>
      </c>
      <c r="DE326" s="556"/>
      <c r="DF326" s="556"/>
      <c r="DG326" s="556"/>
      <c r="DH326" s="556"/>
      <c r="DI326" s="556"/>
      <c r="DJ326" s="555">
        <f t="shared" si="93"/>
        <v>0</v>
      </c>
      <c r="DK326" s="556"/>
      <c r="DL326" s="556"/>
      <c r="DM326" s="556"/>
      <c r="DN326" s="556"/>
      <c r="DO326" s="556"/>
      <c r="DP326" s="556"/>
      <c r="DT326" s="141" t="str">
        <f t="shared" si="105"/>
        <v>-</v>
      </c>
      <c r="DU326" s="558">
        <f>IF(ROWS($DU$25:DU326)&gt;$EH$9,0,ROWS($DU$25:DU326))</f>
        <v>0</v>
      </c>
      <c r="DV326" s="558"/>
      <c r="DW326" s="558"/>
      <c r="DX326" s="558"/>
      <c r="DY326" s="558"/>
      <c r="DZ326" s="557">
        <f t="shared" si="94"/>
        <v>0</v>
      </c>
      <c r="EA326" s="558"/>
      <c r="EB326" s="558"/>
      <c r="EC326" s="558"/>
      <c r="ED326" s="558"/>
      <c r="EE326" s="558"/>
      <c r="EF326" s="558"/>
      <c r="EG326" s="559">
        <f t="shared" si="106"/>
        <v>0</v>
      </c>
      <c r="EH326" s="558"/>
      <c r="EI326" s="558"/>
      <c r="EJ326" s="558"/>
      <c r="EK326" s="558"/>
      <c r="EL326" s="558"/>
      <c r="EM326" s="560">
        <f t="shared" si="107"/>
        <v>0</v>
      </c>
      <c r="EN326" s="556"/>
      <c r="EO326" s="556"/>
      <c r="EP326" s="556"/>
      <c r="EQ326" s="556"/>
      <c r="ER326" s="556"/>
      <c r="ES326" s="560">
        <f t="shared" si="108"/>
        <v>0</v>
      </c>
      <c r="ET326" s="556"/>
      <c r="EU326" s="556"/>
      <c r="EV326" s="556"/>
      <c r="EW326" s="556"/>
      <c r="EX326" s="556"/>
      <c r="EY326" s="555">
        <f t="shared" si="95"/>
        <v>0</v>
      </c>
      <c r="EZ326" s="556"/>
      <c r="FA326" s="556"/>
      <c r="FB326" s="556"/>
      <c r="FC326" s="556"/>
      <c r="FD326" s="556"/>
      <c r="FE326" s="556"/>
      <c r="FG326" s="557">
        <f t="shared" si="96"/>
        <v>0</v>
      </c>
      <c r="FH326" s="558"/>
      <c r="FI326" s="558"/>
      <c r="FJ326" s="558"/>
      <c r="FK326" s="558"/>
      <c r="FL326" s="558"/>
      <c r="FM326" s="558"/>
      <c r="FN326" s="559">
        <f t="shared" si="109"/>
        <v>0</v>
      </c>
      <c r="FO326" s="558"/>
      <c r="FP326" s="558"/>
      <c r="FQ326" s="558"/>
      <c r="FR326" s="558"/>
      <c r="FS326" s="558"/>
      <c r="FT326" s="560">
        <f t="shared" si="110"/>
        <v>0</v>
      </c>
      <c r="FU326" s="556"/>
      <c r="FV326" s="556"/>
      <c r="FW326" s="556"/>
      <c r="FX326" s="556"/>
      <c r="FY326" s="556"/>
      <c r="FZ326" s="560">
        <f t="shared" si="111"/>
        <v>0</v>
      </c>
      <c r="GA326" s="556"/>
      <c r="GB326" s="556"/>
      <c r="GC326" s="556"/>
      <c r="GD326" s="556"/>
      <c r="GE326" s="556"/>
      <c r="GF326" s="555">
        <f t="shared" si="97"/>
        <v>0</v>
      </c>
      <c r="GG326" s="556"/>
      <c r="GH326" s="556"/>
      <c r="GI326" s="556"/>
      <c r="GJ326" s="556"/>
      <c r="GK326" s="556"/>
      <c r="GL326" s="556"/>
      <c r="GV326" s="1"/>
      <c r="GW326" s="1"/>
      <c r="GX326" s="1"/>
      <c r="GY326" s="1"/>
      <c r="GZ326" s="1"/>
      <c r="HA326" s="1"/>
      <c r="HB326" s="1"/>
      <c r="HC326" s="1"/>
      <c r="HD326" s="1"/>
      <c r="HE326" s="1"/>
      <c r="HF326" s="1"/>
      <c r="HG326" s="1"/>
      <c r="HH326" s="1"/>
      <c r="HI326" s="1"/>
    </row>
    <row r="327" spans="50:217" ht="12.75">
      <c r="AX327" s="141" t="str">
        <f t="shared" si="98"/>
        <v>-</v>
      </c>
      <c r="AY327" s="558">
        <f>IF(ROWS($AY$25:AY327)&gt;$BL$9,0,ROWS($AY$25:AY327))</f>
        <v>0</v>
      </c>
      <c r="AZ327" s="558"/>
      <c r="BA327" s="558"/>
      <c r="BB327" s="558"/>
      <c r="BC327" s="558"/>
      <c r="BD327" s="557">
        <f t="shared" si="90"/>
        <v>0</v>
      </c>
      <c r="BE327" s="558"/>
      <c r="BF327" s="558"/>
      <c r="BG327" s="558"/>
      <c r="BH327" s="558"/>
      <c r="BI327" s="558"/>
      <c r="BJ327" s="558"/>
      <c r="BK327" s="559">
        <f t="shared" si="99"/>
        <v>0</v>
      </c>
      <c r="BL327" s="558"/>
      <c r="BM327" s="558"/>
      <c r="BN327" s="558"/>
      <c r="BO327" s="558"/>
      <c r="BP327" s="558"/>
      <c r="BQ327" s="560">
        <f t="shared" si="100"/>
        <v>0</v>
      </c>
      <c r="BR327" s="556"/>
      <c r="BS327" s="556"/>
      <c r="BT327" s="556"/>
      <c r="BU327" s="556"/>
      <c r="BV327" s="556"/>
      <c r="BW327" s="560">
        <f t="shared" si="101"/>
        <v>0</v>
      </c>
      <c r="BX327" s="556"/>
      <c r="BY327" s="556"/>
      <c r="BZ327" s="556"/>
      <c r="CA327" s="556"/>
      <c r="CB327" s="556"/>
      <c r="CC327" s="555">
        <f t="shared" si="91"/>
        <v>0</v>
      </c>
      <c r="CD327" s="556"/>
      <c r="CE327" s="556"/>
      <c r="CF327" s="556"/>
      <c r="CG327" s="556"/>
      <c r="CH327" s="556"/>
      <c r="CI327" s="556"/>
      <c r="CK327" s="557">
        <f t="shared" si="92"/>
        <v>0</v>
      </c>
      <c r="CL327" s="558"/>
      <c r="CM327" s="558"/>
      <c r="CN327" s="558"/>
      <c r="CO327" s="558"/>
      <c r="CP327" s="558"/>
      <c r="CQ327" s="558"/>
      <c r="CR327" s="559">
        <f t="shared" si="102"/>
        <v>0</v>
      </c>
      <c r="CS327" s="558"/>
      <c r="CT327" s="558"/>
      <c r="CU327" s="558"/>
      <c r="CV327" s="558"/>
      <c r="CW327" s="558"/>
      <c r="CX327" s="560">
        <f t="shared" si="103"/>
        <v>0</v>
      </c>
      <c r="CY327" s="556"/>
      <c r="CZ327" s="556"/>
      <c r="DA327" s="556"/>
      <c r="DB327" s="556"/>
      <c r="DC327" s="556"/>
      <c r="DD327" s="560">
        <f t="shared" si="104"/>
        <v>0</v>
      </c>
      <c r="DE327" s="556"/>
      <c r="DF327" s="556"/>
      <c r="DG327" s="556"/>
      <c r="DH327" s="556"/>
      <c r="DI327" s="556"/>
      <c r="DJ327" s="555">
        <f t="shared" si="93"/>
        <v>0</v>
      </c>
      <c r="DK327" s="556"/>
      <c r="DL327" s="556"/>
      <c r="DM327" s="556"/>
      <c r="DN327" s="556"/>
      <c r="DO327" s="556"/>
      <c r="DP327" s="556"/>
      <c r="DT327" s="141" t="str">
        <f t="shared" si="105"/>
        <v>-</v>
      </c>
      <c r="DU327" s="558">
        <f>IF(ROWS($DU$25:DU327)&gt;$EH$9,0,ROWS($DU$25:DU327))</f>
        <v>0</v>
      </c>
      <c r="DV327" s="558"/>
      <c r="DW327" s="558"/>
      <c r="DX327" s="558"/>
      <c r="DY327" s="558"/>
      <c r="DZ327" s="557">
        <f t="shared" si="94"/>
        <v>0</v>
      </c>
      <c r="EA327" s="558"/>
      <c r="EB327" s="558"/>
      <c r="EC327" s="558"/>
      <c r="ED327" s="558"/>
      <c r="EE327" s="558"/>
      <c r="EF327" s="558"/>
      <c r="EG327" s="559">
        <f t="shared" si="106"/>
        <v>0</v>
      </c>
      <c r="EH327" s="558"/>
      <c r="EI327" s="558"/>
      <c r="EJ327" s="558"/>
      <c r="EK327" s="558"/>
      <c r="EL327" s="558"/>
      <c r="EM327" s="560">
        <f t="shared" si="107"/>
        <v>0</v>
      </c>
      <c r="EN327" s="556"/>
      <c r="EO327" s="556"/>
      <c r="EP327" s="556"/>
      <c r="EQ327" s="556"/>
      <c r="ER327" s="556"/>
      <c r="ES327" s="560">
        <f t="shared" si="108"/>
        <v>0</v>
      </c>
      <c r="ET327" s="556"/>
      <c r="EU327" s="556"/>
      <c r="EV327" s="556"/>
      <c r="EW327" s="556"/>
      <c r="EX327" s="556"/>
      <c r="EY327" s="555">
        <f t="shared" si="95"/>
        <v>0</v>
      </c>
      <c r="EZ327" s="556"/>
      <c r="FA327" s="556"/>
      <c r="FB327" s="556"/>
      <c r="FC327" s="556"/>
      <c r="FD327" s="556"/>
      <c r="FE327" s="556"/>
      <c r="FG327" s="557">
        <f t="shared" si="96"/>
        <v>0</v>
      </c>
      <c r="FH327" s="558"/>
      <c r="FI327" s="558"/>
      <c r="FJ327" s="558"/>
      <c r="FK327" s="558"/>
      <c r="FL327" s="558"/>
      <c r="FM327" s="558"/>
      <c r="FN327" s="559">
        <f t="shared" si="109"/>
        <v>0</v>
      </c>
      <c r="FO327" s="558"/>
      <c r="FP327" s="558"/>
      <c r="FQ327" s="558"/>
      <c r="FR327" s="558"/>
      <c r="FS327" s="558"/>
      <c r="FT327" s="560">
        <f t="shared" si="110"/>
        <v>0</v>
      </c>
      <c r="FU327" s="556"/>
      <c r="FV327" s="556"/>
      <c r="FW327" s="556"/>
      <c r="FX327" s="556"/>
      <c r="FY327" s="556"/>
      <c r="FZ327" s="560">
        <f t="shared" si="111"/>
        <v>0</v>
      </c>
      <c r="GA327" s="556"/>
      <c r="GB327" s="556"/>
      <c r="GC327" s="556"/>
      <c r="GD327" s="556"/>
      <c r="GE327" s="556"/>
      <c r="GF327" s="555">
        <f t="shared" si="97"/>
        <v>0</v>
      </c>
      <c r="GG327" s="556"/>
      <c r="GH327" s="556"/>
      <c r="GI327" s="556"/>
      <c r="GJ327" s="556"/>
      <c r="GK327" s="556"/>
      <c r="GL327" s="556"/>
      <c r="GV327" s="1"/>
      <c r="GW327" s="1"/>
      <c r="GX327" s="1"/>
      <c r="GY327" s="1"/>
      <c r="GZ327" s="1"/>
      <c r="HA327" s="1"/>
      <c r="HB327" s="1"/>
      <c r="HC327" s="1"/>
      <c r="HD327" s="1"/>
      <c r="HE327" s="1"/>
      <c r="HF327" s="1"/>
      <c r="HG327" s="1"/>
      <c r="HH327" s="1"/>
      <c r="HI327" s="1"/>
    </row>
    <row r="328" spans="50:217" ht="12.75">
      <c r="AX328" s="141" t="str">
        <f t="shared" si="98"/>
        <v>-</v>
      </c>
      <c r="AY328" s="558">
        <f>IF(ROWS($AY$25:AY328)&gt;$BL$9,0,ROWS($AY$25:AY328))</f>
        <v>0</v>
      </c>
      <c r="AZ328" s="558"/>
      <c r="BA328" s="558"/>
      <c r="BB328" s="558"/>
      <c r="BC328" s="558"/>
      <c r="BD328" s="557">
        <f t="shared" si="90"/>
        <v>0</v>
      </c>
      <c r="BE328" s="558"/>
      <c r="BF328" s="558"/>
      <c r="BG328" s="558"/>
      <c r="BH328" s="558"/>
      <c r="BI328" s="558"/>
      <c r="BJ328" s="558"/>
      <c r="BK328" s="559">
        <f t="shared" si="99"/>
        <v>0</v>
      </c>
      <c r="BL328" s="558"/>
      <c r="BM328" s="558"/>
      <c r="BN328" s="558"/>
      <c r="BO328" s="558"/>
      <c r="BP328" s="558"/>
      <c r="BQ328" s="560">
        <f t="shared" si="100"/>
        <v>0</v>
      </c>
      <c r="BR328" s="556"/>
      <c r="BS328" s="556"/>
      <c r="BT328" s="556"/>
      <c r="BU328" s="556"/>
      <c r="BV328" s="556"/>
      <c r="BW328" s="560">
        <f t="shared" si="101"/>
        <v>0</v>
      </c>
      <c r="BX328" s="556"/>
      <c r="BY328" s="556"/>
      <c r="BZ328" s="556"/>
      <c r="CA328" s="556"/>
      <c r="CB328" s="556"/>
      <c r="CC328" s="555">
        <f t="shared" si="91"/>
        <v>0</v>
      </c>
      <c r="CD328" s="556"/>
      <c r="CE328" s="556"/>
      <c r="CF328" s="556"/>
      <c r="CG328" s="556"/>
      <c r="CH328" s="556"/>
      <c r="CI328" s="556"/>
      <c r="CK328" s="557">
        <f t="shared" si="92"/>
        <v>0</v>
      </c>
      <c r="CL328" s="558"/>
      <c r="CM328" s="558"/>
      <c r="CN328" s="558"/>
      <c r="CO328" s="558"/>
      <c r="CP328" s="558"/>
      <c r="CQ328" s="558"/>
      <c r="CR328" s="559">
        <f t="shared" si="102"/>
        <v>0</v>
      </c>
      <c r="CS328" s="558"/>
      <c r="CT328" s="558"/>
      <c r="CU328" s="558"/>
      <c r="CV328" s="558"/>
      <c r="CW328" s="558"/>
      <c r="CX328" s="560">
        <f t="shared" si="103"/>
        <v>0</v>
      </c>
      <c r="CY328" s="556"/>
      <c r="CZ328" s="556"/>
      <c r="DA328" s="556"/>
      <c r="DB328" s="556"/>
      <c r="DC328" s="556"/>
      <c r="DD328" s="560">
        <f t="shared" si="104"/>
        <v>0</v>
      </c>
      <c r="DE328" s="556"/>
      <c r="DF328" s="556"/>
      <c r="DG328" s="556"/>
      <c r="DH328" s="556"/>
      <c r="DI328" s="556"/>
      <c r="DJ328" s="555">
        <f t="shared" si="93"/>
        <v>0</v>
      </c>
      <c r="DK328" s="556"/>
      <c r="DL328" s="556"/>
      <c r="DM328" s="556"/>
      <c r="DN328" s="556"/>
      <c r="DO328" s="556"/>
      <c r="DP328" s="556"/>
      <c r="DT328" s="141" t="str">
        <f t="shared" si="105"/>
        <v>-</v>
      </c>
      <c r="DU328" s="558">
        <f>IF(ROWS($DU$25:DU328)&gt;$EH$9,0,ROWS($DU$25:DU328))</f>
        <v>0</v>
      </c>
      <c r="DV328" s="558"/>
      <c r="DW328" s="558"/>
      <c r="DX328" s="558"/>
      <c r="DY328" s="558"/>
      <c r="DZ328" s="557">
        <f t="shared" si="94"/>
        <v>0</v>
      </c>
      <c r="EA328" s="558"/>
      <c r="EB328" s="558"/>
      <c r="EC328" s="558"/>
      <c r="ED328" s="558"/>
      <c r="EE328" s="558"/>
      <c r="EF328" s="558"/>
      <c r="EG328" s="559">
        <f t="shared" si="106"/>
        <v>0</v>
      </c>
      <c r="EH328" s="558"/>
      <c r="EI328" s="558"/>
      <c r="EJ328" s="558"/>
      <c r="EK328" s="558"/>
      <c r="EL328" s="558"/>
      <c r="EM328" s="560">
        <f t="shared" si="107"/>
        <v>0</v>
      </c>
      <c r="EN328" s="556"/>
      <c r="EO328" s="556"/>
      <c r="EP328" s="556"/>
      <c r="EQ328" s="556"/>
      <c r="ER328" s="556"/>
      <c r="ES328" s="560">
        <f t="shared" si="108"/>
        <v>0</v>
      </c>
      <c r="ET328" s="556"/>
      <c r="EU328" s="556"/>
      <c r="EV328" s="556"/>
      <c r="EW328" s="556"/>
      <c r="EX328" s="556"/>
      <c r="EY328" s="555">
        <f t="shared" si="95"/>
        <v>0</v>
      </c>
      <c r="EZ328" s="556"/>
      <c r="FA328" s="556"/>
      <c r="FB328" s="556"/>
      <c r="FC328" s="556"/>
      <c r="FD328" s="556"/>
      <c r="FE328" s="556"/>
      <c r="FG328" s="557">
        <f t="shared" si="96"/>
        <v>0</v>
      </c>
      <c r="FH328" s="558"/>
      <c r="FI328" s="558"/>
      <c r="FJ328" s="558"/>
      <c r="FK328" s="558"/>
      <c r="FL328" s="558"/>
      <c r="FM328" s="558"/>
      <c r="FN328" s="559">
        <f t="shared" si="109"/>
        <v>0</v>
      </c>
      <c r="FO328" s="558"/>
      <c r="FP328" s="558"/>
      <c r="FQ328" s="558"/>
      <c r="FR328" s="558"/>
      <c r="FS328" s="558"/>
      <c r="FT328" s="560">
        <f t="shared" si="110"/>
        <v>0</v>
      </c>
      <c r="FU328" s="556"/>
      <c r="FV328" s="556"/>
      <c r="FW328" s="556"/>
      <c r="FX328" s="556"/>
      <c r="FY328" s="556"/>
      <c r="FZ328" s="560">
        <f t="shared" si="111"/>
        <v>0</v>
      </c>
      <c r="GA328" s="556"/>
      <c r="GB328" s="556"/>
      <c r="GC328" s="556"/>
      <c r="GD328" s="556"/>
      <c r="GE328" s="556"/>
      <c r="GF328" s="555">
        <f t="shared" si="97"/>
        <v>0</v>
      </c>
      <c r="GG328" s="556"/>
      <c r="GH328" s="556"/>
      <c r="GI328" s="556"/>
      <c r="GJ328" s="556"/>
      <c r="GK328" s="556"/>
      <c r="GL328" s="556"/>
      <c r="GV328" s="1"/>
      <c r="GW328" s="1"/>
      <c r="GX328" s="1"/>
      <c r="GY328" s="1"/>
      <c r="GZ328" s="1"/>
      <c r="HA328" s="1"/>
      <c r="HB328" s="1"/>
      <c r="HC328" s="1"/>
      <c r="HD328" s="1"/>
      <c r="HE328" s="1"/>
      <c r="HF328" s="1"/>
      <c r="HG328" s="1"/>
      <c r="HH328" s="1"/>
      <c r="HI328" s="1"/>
    </row>
    <row r="329" spans="50:217" ht="12.75">
      <c r="AX329" s="141" t="str">
        <f t="shared" si="98"/>
        <v>-</v>
      </c>
      <c r="AY329" s="558">
        <f>IF(ROWS($AY$25:AY329)&gt;$BL$9,0,ROWS($AY$25:AY329))</f>
        <v>0</v>
      </c>
      <c r="AZ329" s="558"/>
      <c r="BA329" s="558"/>
      <c r="BB329" s="558"/>
      <c r="BC329" s="558"/>
      <c r="BD329" s="557">
        <f t="shared" si="90"/>
        <v>0</v>
      </c>
      <c r="BE329" s="558"/>
      <c r="BF329" s="558"/>
      <c r="BG329" s="558"/>
      <c r="BH329" s="558"/>
      <c r="BI329" s="558"/>
      <c r="BJ329" s="558"/>
      <c r="BK329" s="559">
        <f t="shared" si="99"/>
        <v>0</v>
      </c>
      <c r="BL329" s="558"/>
      <c r="BM329" s="558"/>
      <c r="BN329" s="558"/>
      <c r="BO329" s="558"/>
      <c r="BP329" s="558"/>
      <c r="BQ329" s="560">
        <f t="shared" si="100"/>
        <v>0</v>
      </c>
      <c r="BR329" s="556"/>
      <c r="BS329" s="556"/>
      <c r="BT329" s="556"/>
      <c r="BU329" s="556"/>
      <c r="BV329" s="556"/>
      <c r="BW329" s="560">
        <f t="shared" si="101"/>
        <v>0</v>
      </c>
      <c r="BX329" s="556"/>
      <c r="BY329" s="556"/>
      <c r="BZ329" s="556"/>
      <c r="CA329" s="556"/>
      <c r="CB329" s="556"/>
      <c r="CC329" s="555">
        <f t="shared" si="91"/>
        <v>0</v>
      </c>
      <c r="CD329" s="556"/>
      <c r="CE329" s="556"/>
      <c r="CF329" s="556"/>
      <c r="CG329" s="556"/>
      <c r="CH329" s="556"/>
      <c r="CI329" s="556"/>
      <c r="CK329" s="557">
        <f t="shared" si="92"/>
        <v>0</v>
      </c>
      <c r="CL329" s="558"/>
      <c r="CM329" s="558"/>
      <c r="CN329" s="558"/>
      <c r="CO329" s="558"/>
      <c r="CP329" s="558"/>
      <c r="CQ329" s="558"/>
      <c r="CR329" s="559">
        <f t="shared" si="102"/>
        <v>0</v>
      </c>
      <c r="CS329" s="558"/>
      <c r="CT329" s="558"/>
      <c r="CU329" s="558"/>
      <c r="CV329" s="558"/>
      <c r="CW329" s="558"/>
      <c r="CX329" s="560">
        <f t="shared" si="103"/>
        <v>0</v>
      </c>
      <c r="CY329" s="556"/>
      <c r="CZ329" s="556"/>
      <c r="DA329" s="556"/>
      <c r="DB329" s="556"/>
      <c r="DC329" s="556"/>
      <c r="DD329" s="560">
        <f t="shared" si="104"/>
        <v>0</v>
      </c>
      <c r="DE329" s="556"/>
      <c r="DF329" s="556"/>
      <c r="DG329" s="556"/>
      <c r="DH329" s="556"/>
      <c r="DI329" s="556"/>
      <c r="DJ329" s="555">
        <f t="shared" si="93"/>
        <v>0</v>
      </c>
      <c r="DK329" s="556"/>
      <c r="DL329" s="556"/>
      <c r="DM329" s="556"/>
      <c r="DN329" s="556"/>
      <c r="DO329" s="556"/>
      <c r="DP329" s="556"/>
      <c r="DT329" s="141" t="str">
        <f t="shared" si="105"/>
        <v>-</v>
      </c>
      <c r="DU329" s="558">
        <f>IF(ROWS($DU$25:DU329)&gt;$EH$9,0,ROWS($DU$25:DU329))</f>
        <v>0</v>
      </c>
      <c r="DV329" s="558"/>
      <c r="DW329" s="558"/>
      <c r="DX329" s="558"/>
      <c r="DY329" s="558"/>
      <c r="DZ329" s="557">
        <f t="shared" si="94"/>
        <v>0</v>
      </c>
      <c r="EA329" s="558"/>
      <c r="EB329" s="558"/>
      <c r="EC329" s="558"/>
      <c r="ED329" s="558"/>
      <c r="EE329" s="558"/>
      <c r="EF329" s="558"/>
      <c r="EG329" s="559">
        <f t="shared" si="106"/>
        <v>0</v>
      </c>
      <c r="EH329" s="558"/>
      <c r="EI329" s="558"/>
      <c r="EJ329" s="558"/>
      <c r="EK329" s="558"/>
      <c r="EL329" s="558"/>
      <c r="EM329" s="560">
        <f t="shared" si="107"/>
        <v>0</v>
      </c>
      <c r="EN329" s="556"/>
      <c r="EO329" s="556"/>
      <c r="EP329" s="556"/>
      <c r="EQ329" s="556"/>
      <c r="ER329" s="556"/>
      <c r="ES329" s="560">
        <f t="shared" si="108"/>
        <v>0</v>
      </c>
      <c r="ET329" s="556"/>
      <c r="EU329" s="556"/>
      <c r="EV329" s="556"/>
      <c r="EW329" s="556"/>
      <c r="EX329" s="556"/>
      <c r="EY329" s="555">
        <f t="shared" si="95"/>
        <v>0</v>
      </c>
      <c r="EZ329" s="556"/>
      <c r="FA329" s="556"/>
      <c r="FB329" s="556"/>
      <c r="FC329" s="556"/>
      <c r="FD329" s="556"/>
      <c r="FE329" s="556"/>
      <c r="FG329" s="557">
        <f t="shared" si="96"/>
        <v>0</v>
      </c>
      <c r="FH329" s="558"/>
      <c r="FI329" s="558"/>
      <c r="FJ329" s="558"/>
      <c r="FK329" s="558"/>
      <c r="FL329" s="558"/>
      <c r="FM329" s="558"/>
      <c r="FN329" s="559">
        <f t="shared" si="109"/>
        <v>0</v>
      </c>
      <c r="FO329" s="558"/>
      <c r="FP329" s="558"/>
      <c r="FQ329" s="558"/>
      <c r="FR329" s="558"/>
      <c r="FS329" s="558"/>
      <c r="FT329" s="560">
        <f t="shared" si="110"/>
        <v>0</v>
      </c>
      <c r="FU329" s="556"/>
      <c r="FV329" s="556"/>
      <c r="FW329" s="556"/>
      <c r="FX329" s="556"/>
      <c r="FY329" s="556"/>
      <c r="FZ329" s="560">
        <f t="shared" si="111"/>
        <v>0</v>
      </c>
      <c r="GA329" s="556"/>
      <c r="GB329" s="556"/>
      <c r="GC329" s="556"/>
      <c r="GD329" s="556"/>
      <c r="GE329" s="556"/>
      <c r="GF329" s="555">
        <f t="shared" si="97"/>
        <v>0</v>
      </c>
      <c r="GG329" s="556"/>
      <c r="GH329" s="556"/>
      <c r="GI329" s="556"/>
      <c r="GJ329" s="556"/>
      <c r="GK329" s="556"/>
      <c r="GL329" s="556"/>
      <c r="GV329" s="1"/>
      <c r="GW329" s="1"/>
      <c r="GX329" s="1"/>
      <c r="GY329" s="1"/>
      <c r="GZ329" s="1"/>
      <c r="HA329" s="1"/>
      <c r="HB329" s="1"/>
      <c r="HC329" s="1"/>
      <c r="HD329" s="1"/>
      <c r="HE329" s="1"/>
      <c r="HF329" s="1"/>
      <c r="HG329" s="1"/>
      <c r="HH329" s="1"/>
      <c r="HI329" s="1"/>
    </row>
    <row r="330" spans="50:217" ht="12.75">
      <c r="AX330" s="141" t="str">
        <f t="shared" si="98"/>
        <v>-</v>
      </c>
      <c r="AY330" s="558">
        <f>IF(ROWS($AY$25:AY330)&gt;$BL$9,0,ROWS($AY$25:AY330))</f>
        <v>0</v>
      </c>
      <c r="AZ330" s="558"/>
      <c r="BA330" s="558"/>
      <c r="BB330" s="558"/>
      <c r="BC330" s="558"/>
      <c r="BD330" s="557">
        <f aca="true" t="shared" si="112" ref="BD330:BD385">IF(AY330=0,0,CC329)</f>
        <v>0</v>
      </c>
      <c r="BE330" s="558"/>
      <c r="BF330" s="558"/>
      <c r="BG330" s="558"/>
      <c r="BH330" s="558"/>
      <c r="BI330" s="558"/>
      <c r="BJ330" s="558"/>
      <c r="BK330" s="559">
        <f t="shared" si="99"/>
        <v>0</v>
      </c>
      <c r="BL330" s="558"/>
      <c r="BM330" s="558"/>
      <c r="BN330" s="558"/>
      <c r="BO330" s="558"/>
      <c r="BP330" s="558"/>
      <c r="BQ330" s="560">
        <f t="shared" si="100"/>
        <v>0</v>
      </c>
      <c r="BR330" s="556"/>
      <c r="BS330" s="556"/>
      <c r="BT330" s="556"/>
      <c r="BU330" s="556"/>
      <c r="BV330" s="556"/>
      <c r="BW330" s="560">
        <f t="shared" si="101"/>
        <v>0</v>
      </c>
      <c r="BX330" s="556"/>
      <c r="BY330" s="556"/>
      <c r="BZ330" s="556"/>
      <c r="CA330" s="556"/>
      <c r="CB330" s="556"/>
      <c r="CC330" s="555">
        <f aca="true" t="shared" si="113" ref="CC330:CC385">IF(AY330=0,0,BD330-BQ330)</f>
        <v>0</v>
      </c>
      <c r="CD330" s="556"/>
      <c r="CE330" s="556"/>
      <c r="CF330" s="556"/>
      <c r="CG330" s="556"/>
      <c r="CH330" s="556"/>
      <c r="CI330" s="556"/>
      <c r="CK330" s="557">
        <f aca="true" t="shared" si="114" ref="CK330:CK385">IF(AY330=0,0,DJ329)</f>
        <v>0</v>
      </c>
      <c r="CL330" s="558"/>
      <c r="CM330" s="558"/>
      <c r="CN330" s="558"/>
      <c r="CO330" s="558"/>
      <c r="CP330" s="558"/>
      <c r="CQ330" s="558"/>
      <c r="CR330" s="559">
        <f t="shared" si="102"/>
        <v>0</v>
      </c>
      <c r="CS330" s="558"/>
      <c r="CT330" s="558"/>
      <c r="CU330" s="558"/>
      <c r="CV330" s="558"/>
      <c r="CW330" s="558"/>
      <c r="CX330" s="560">
        <f t="shared" si="103"/>
        <v>0</v>
      </c>
      <c r="CY330" s="556"/>
      <c r="CZ330" s="556"/>
      <c r="DA330" s="556"/>
      <c r="DB330" s="556"/>
      <c r="DC330" s="556"/>
      <c r="DD330" s="560">
        <f t="shared" si="104"/>
        <v>0</v>
      </c>
      <c r="DE330" s="556"/>
      <c r="DF330" s="556"/>
      <c r="DG330" s="556"/>
      <c r="DH330" s="556"/>
      <c r="DI330" s="556"/>
      <c r="DJ330" s="555">
        <f aca="true" t="shared" si="115" ref="DJ330:DJ385">IF(AY330=0,0,CK330-CX330)</f>
        <v>0</v>
      </c>
      <c r="DK330" s="556"/>
      <c r="DL330" s="556"/>
      <c r="DM330" s="556"/>
      <c r="DN330" s="556"/>
      <c r="DO330" s="556"/>
      <c r="DP330" s="556"/>
      <c r="DT330" s="141" t="str">
        <f t="shared" si="105"/>
        <v>-</v>
      </c>
      <c r="DU330" s="558">
        <f>IF(ROWS($DU$25:DU330)&gt;$EH$9,0,ROWS($DU$25:DU330))</f>
        <v>0</v>
      </c>
      <c r="DV330" s="558"/>
      <c r="DW330" s="558"/>
      <c r="DX330" s="558"/>
      <c r="DY330" s="558"/>
      <c r="DZ330" s="557">
        <f aca="true" t="shared" si="116" ref="DZ330:DZ385">IF(DU330=0,0,EY329)</f>
        <v>0</v>
      </c>
      <c r="EA330" s="558"/>
      <c r="EB330" s="558"/>
      <c r="EC330" s="558"/>
      <c r="ED330" s="558"/>
      <c r="EE330" s="558"/>
      <c r="EF330" s="558"/>
      <c r="EG330" s="559">
        <f t="shared" si="106"/>
        <v>0</v>
      </c>
      <c r="EH330" s="558"/>
      <c r="EI330" s="558"/>
      <c r="EJ330" s="558"/>
      <c r="EK330" s="558"/>
      <c r="EL330" s="558"/>
      <c r="EM330" s="560">
        <f t="shared" si="107"/>
        <v>0</v>
      </c>
      <c r="EN330" s="556"/>
      <c r="EO330" s="556"/>
      <c r="EP330" s="556"/>
      <c r="EQ330" s="556"/>
      <c r="ER330" s="556"/>
      <c r="ES330" s="560">
        <f t="shared" si="108"/>
        <v>0</v>
      </c>
      <c r="ET330" s="556"/>
      <c r="EU330" s="556"/>
      <c r="EV330" s="556"/>
      <c r="EW330" s="556"/>
      <c r="EX330" s="556"/>
      <c r="EY330" s="555">
        <f aca="true" t="shared" si="117" ref="EY330:EY385">IF(DU330=0,0,DZ330-EM330)</f>
        <v>0</v>
      </c>
      <c r="EZ330" s="556"/>
      <c r="FA330" s="556"/>
      <c r="FB330" s="556"/>
      <c r="FC330" s="556"/>
      <c r="FD330" s="556"/>
      <c r="FE330" s="556"/>
      <c r="FG330" s="557">
        <f aca="true" t="shared" si="118" ref="FG330:FG385">IF(DU330=0,0,GF329)</f>
        <v>0</v>
      </c>
      <c r="FH330" s="558"/>
      <c r="FI330" s="558"/>
      <c r="FJ330" s="558"/>
      <c r="FK330" s="558"/>
      <c r="FL330" s="558"/>
      <c r="FM330" s="558"/>
      <c r="FN330" s="559">
        <f t="shared" si="109"/>
        <v>0</v>
      </c>
      <c r="FO330" s="558"/>
      <c r="FP330" s="558"/>
      <c r="FQ330" s="558"/>
      <c r="FR330" s="558"/>
      <c r="FS330" s="558"/>
      <c r="FT330" s="560">
        <f t="shared" si="110"/>
        <v>0</v>
      </c>
      <c r="FU330" s="556"/>
      <c r="FV330" s="556"/>
      <c r="FW330" s="556"/>
      <c r="FX330" s="556"/>
      <c r="FY330" s="556"/>
      <c r="FZ330" s="560">
        <f t="shared" si="111"/>
        <v>0</v>
      </c>
      <c r="GA330" s="556"/>
      <c r="GB330" s="556"/>
      <c r="GC330" s="556"/>
      <c r="GD330" s="556"/>
      <c r="GE330" s="556"/>
      <c r="GF330" s="555">
        <f aca="true" t="shared" si="119" ref="GF330:GF385">IF(DU330=0,0,FG330-FT330)</f>
        <v>0</v>
      </c>
      <c r="GG330" s="556"/>
      <c r="GH330" s="556"/>
      <c r="GI330" s="556"/>
      <c r="GJ330" s="556"/>
      <c r="GK330" s="556"/>
      <c r="GL330" s="556"/>
      <c r="GV330" s="1"/>
      <c r="GW330" s="1"/>
      <c r="GX330" s="1"/>
      <c r="GY330" s="1"/>
      <c r="GZ330" s="1"/>
      <c r="HA330" s="1"/>
      <c r="HB330" s="1"/>
      <c r="HC330" s="1"/>
      <c r="HD330" s="1"/>
      <c r="HE330" s="1"/>
      <c r="HF330" s="1"/>
      <c r="HG330" s="1"/>
      <c r="HH330" s="1"/>
      <c r="HI330" s="1"/>
    </row>
    <row r="331" spans="50:217" ht="12.75">
      <c r="AX331" s="141" t="str">
        <f t="shared" si="98"/>
        <v>-</v>
      </c>
      <c r="AY331" s="558">
        <f>IF(ROWS($AY$25:AY331)&gt;$BL$9,0,ROWS($AY$25:AY331))</f>
        <v>0</v>
      </c>
      <c r="AZ331" s="558"/>
      <c r="BA331" s="558"/>
      <c r="BB331" s="558"/>
      <c r="BC331" s="558"/>
      <c r="BD331" s="557">
        <f t="shared" si="112"/>
        <v>0</v>
      </c>
      <c r="BE331" s="558"/>
      <c r="BF331" s="558"/>
      <c r="BG331" s="558"/>
      <c r="BH331" s="558"/>
      <c r="BI331" s="558"/>
      <c r="BJ331" s="558"/>
      <c r="BK331" s="559">
        <f t="shared" si="99"/>
        <v>0</v>
      </c>
      <c r="BL331" s="558"/>
      <c r="BM331" s="558"/>
      <c r="BN331" s="558"/>
      <c r="BO331" s="558"/>
      <c r="BP331" s="558"/>
      <c r="BQ331" s="560">
        <f t="shared" si="100"/>
        <v>0</v>
      </c>
      <c r="BR331" s="556"/>
      <c r="BS331" s="556"/>
      <c r="BT331" s="556"/>
      <c r="BU331" s="556"/>
      <c r="BV331" s="556"/>
      <c r="BW331" s="560">
        <f t="shared" si="101"/>
        <v>0</v>
      </c>
      <c r="BX331" s="556"/>
      <c r="BY331" s="556"/>
      <c r="BZ331" s="556"/>
      <c r="CA331" s="556"/>
      <c r="CB331" s="556"/>
      <c r="CC331" s="555">
        <f t="shared" si="113"/>
        <v>0</v>
      </c>
      <c r="CD331" s="556"/>
      <c r="CE331" s="556"/>
      <c r="CF331" s="556"/>
      <c r="CG331" s="556"/>
      <c r="CH331" s="556"/>
      <c r="CI331" s="556"/>
      <c r="CK331" s="557">
        <f t="shared" si="114"/>
        <v>0</v>
      </c>
      <c r="CL331" s="558"/>
      <c r="CM331" s="558"/>
      <c r="CN331" s="558"/>
      <c r="CO331" s="558"/>
      <c r="CP331" s="558"/>
      <c r="CQ331" s="558"/>
      <c r="CR331" s="559">
        <f t="shared" si="102"/>
        <v>0</v>
      </c>
      <c r="CS331" s="558"/>
      <c r="CT331" s="558"/>
      <c r="CU331" s="558"/>
      <c r="CV331" s="558"/>
      <c r="CW331" s="558"/>
      <c r="CX331" s="560">
        <f t="shared" si="103"/>
        <v>0</v>
      </c>
      <c r="CY331" s="556"/>
      <c r="CZ331" s="556"/>
      <c r="DA331" s="556"/>
      <c r="DB331" s="556"/>
      <c r="DC331" s="556"/>
      <c r="DD331" s="560">
        <f t="shared" si="104"/>
        <v>0</v>
      </c>
      <c r="DE331" s="556"/>
      <c r="DF331" s="556"/>
      <c r="DG331" s="556"/>
      <c r="DH331" s="556"/>
      <c r="DI331" s="556"/>
      <c r="DJ331" s="555">
        <f t="shared" si="115"/>
        <v>0</v>
      </c>
      <c r="DK331" s="556"/>
      <c r="DL331" s="556"/>
      <c r="DM331" s="556"/>
      <c r="DN331" s="556"/>
      <c r="DO331" s="556"/>
      <c r="DP331" s="556"/>
      <c r="DT331" s="141" t="str">
        <f t="shared" si="105"/>
        <v>-</v>
      </c>
      <c r="DU331" s="558">
        <f>IF(ROWS($DU$25:DU331)&gt;$EH$9,0,ROWS($DU$25:DU331))</f>
        <v>0</v>
      </c>
      <c r="DV331" s="558"/>
      <c r="DW331" s="558"/>
      <c r="DX331" s="558"/>
      <c r="DY331" s="558"/>
      <c r="DZ331" s="557">
        <f t="shared" si="116"/>
        <v>0</v>
      </c>
      <c r="EA331" s="558"/>
      <c r="EB331" s="558"/>
      <c r="EC331" s="558"/>
      <c r="ED331" s="558"/>
      <c r="EE331" s="558"/>
      <c r="EF331" s="558"/>
      <c r="EG331" s="559">
        <f t="shared" si="106"/>
        <v>0</v>
      </c>
      <c r="EH331" s="558"/>
      <c r="EI331" s="558"/>
      <c r="EJ331" s="558"/>
      <c r="EK331" s="558"/>
      <c r="EL331" s="558"/>
      <c r="EM331" s="560">
        <f t="shared" si="107"/>
        <v>0</v>
      </c>
      <c r="EN331" s="556"/>
      <c r="EO331" s="556"/>
      <c r="EP331" s="556"/>
      <c r="EQ331" s="556"/>
      <c r="ER331" s="556"/>
      <c r="ES331" s="560">
        <f t="shared" si="108"/>
        <v>0</v>
      </c>
      <c r="ET331" s="556"/>
      <c r="EU331" s="556"/>
      <c r="EV331" s="556"/>
      <c r="EW331" s="556"/>
      <c r="EX331" s="556"/>
      <c r="EY331" s="555">
        <f t="shared" si="117"/>
        <v>0</v>
      </c>
      <c r="EZ331" s="556"/>
      <c r="FA331" s="556"/>
      <c r="FB331" s="556"/>
      <c r="FC331" s="556"/>
      <c r="FD331" s="556"/>
      <c r="FE331" s="556"/>
      <c r="FG331" s="557">
        <f t="shared" si="118"/>
        <v>0</v>
      </c>
      <c r="FH331" s="558"/>
      <c r="FI331" s="558"/>
      <c r="FJ331" s="558"/>
      <c r="FK331" s="558"/>
      <c r="FL331" s="558"/>
      <c r="FM331" s="558"/>
      <c r="FN331" s="559">
        <f t="shared" si="109"/>
        <v>0</v>
      </c>
      <c r="FO331" s="558"/>
      <c r="FP331" s="558"/>
      <c r="FQ331" s="558"/>
      <c r="FR331" s="558"/>
      <c r="FS331" s="558"/>
      <c r="FT331" s="560">
        <f t="shared" si="110"/>
        <v>0</v>
      </c>
      <c r="FU331" s="556"/>
      <c r="FV331" s="556"/>
      <c r="FW331" s="556"/>
      <c r="FX331" s="556"/>
      <c r="FY331" s="556"/>
      <c r="FZ331" s="560">
        <f t="shared" si="111"/>
        <v>0</v>
      </c>
      <c r="GA331" s="556"/>
      <c r="GB331" s="556"/>
      <c r="GC331" s="556"/>
      <c r="GD331" s="556"/>
      <c r="GE331" s="556"/>
      <c r="GF331" s="555">
        <f t="shared" si="119"/>
        <v>0</v>
      </c>
      <c r="GG331" s="556"/>
      <c r="GH331" s="556"/>
      <c r="GI331" s="556"/>
      <c r="GJ331" s="556"/>
      <c r="GK331" s="556"/>
      <c r="GL331" s="556"/>
      <c r="GV331" s="1"/>
      <c r="GW331" s="1"/>
      <c r="GX331" s="1"/>
      <c r="GY331" s="1"/>
      <c r="GZ331" s="1"/>
      <c r="HA331" s="1"/>
      <c r="HB331" s="1"/>
      <c r="HC331" s="1"/>
      <c r="HD331" s="1"/>
      <c r="HE331" s="1"/>
      <c r="HF331" s="1"/>
      <c r="HG331" s="1"/>
      <c r="HH331" s="1"/>
      <c r="HI331" s="1"/>
    </row>
    <row r="332" spans="50:217" ht="12.75">
      <c r="AX332" s="141" t="str">
        <f t="shared" si="98"/>
        <v>-</v>
      </c>
      <c r="AY332" s="558">
        <f>IF(ROWS($AY$25:AY332)&gt;$BL$9,0,ROWS($AY$25:AY332))</f>
        <v>0</v>
      </c>
      <c r="AZ332" s="558"/>
      <c r="BA332" s="558"/>
      <c r="BB332" s="558"/>
      <c r="BC332" s="558"/>
      <c r="BD332" s="557">
        <f t="shared" si="112"/>
        <v>0</v>
      </c>
      <c r="BE332" s="558"/>
      <c r="BF332" s="558"/>
      <c r="BG332" s="558"/>
      <c r="BH332" s="558"/>
      <c r="BI332" s="558"/>
      <c r="BJ332" s="558"/>
      <c r="BK332" s="559">
        <f t="shared" si="99"/>
        <v>0</v>
      </c>
      <c r="BL332" s="558"/>
      <c r="BM332" s="558"/>
      <c r="BN332" s="558"/>
      <c r="BO332" s="558"/>
      <c r="BP332" s="558"/>
      <c r="BQ332" s="560">
        <f t="shared" si="100"/>
        <v>0</v>
      </c>
      <c r="BR332" s="556"/>
      <c r="BS332" s="556"/>
      <c r="BT332" s="556"/>
      <c r="BU332" s="556"/>
      <c r="BV332" s="556"/>
      <c r="BW332" s="560">
        <f t="shared" si="101"/>
        <v>0</v>
      </c>
      <c r="BX332" s="556"/>
      <c r="BY332" s="556"/>
      <c r="BZ332" s="556"/>
      <c r="CA332" s="556"/>
      <c r="CB332" s="556"/>
      <c r="CC332" s="555">
        <f t="shared" si="113"/>
        <v>0</v>
      </c>
      <c r="CD332" s="556"/>
      <c r="CE332" s="556"/>
      <c r="CF332" s="556"/>
      <c r="CG332" s="556"/>
      <c r="CH332" s="556"/>
      <c r="CI332" s="556"/>
      <c r="CK332" s="557">
        <f t="shared" si="114"/>
        <v>0</v>
      </c>
      <c r="CL332" s="558"/>
      <c r="CM332" s="558"/>
      <c r="CN332" s="558"/>
      <c r="CO332" s="558"/>
      <c r="CP332" s="558"/>
      <c r="CQ332" s="558"/>
      <c r="CR332" s="559">
        <f t="shared" si="102"/>
        <v>0</v>
      </c>
      <c r="CS332" s="558"/>
      <c r="CT332" s="558"/>
      <c r="CU332" s="558"/>
      <c r="CV332" s="558"/>
      <c r="CW332" s="558"/>
      <c r="CX332" s="560">
        <f t="shared" si="103"/>
        <v>0</v>
      </c>
      <c r="CY332" s="556"/>
      <c r="CZ332" s="556"/>
      <c r="DA332" s="556"/>
      <c r="DB332" s="556"/>
      <c r="DC332" s="556"/>
      <c r="DD332" s="560">
        <f t="shared" si="104"/>
        <v>0</v>
      </c>
      <c r="DE332" s="556"/>
      <c r="DF332" s="556"/>
      <c r="DG332" s="556"/>
      <c r="DH332" s="556"/>
      <c r="DI332" s="556"/>
      <c r="DJ332" s="555">
        <f t="shared" si="115"/>
        <v>0</v>
      </c>
      <c r="DK332" s="556"/>
      <c r="DL332" s="556"/>
      <c r="DM332" s="556"/>
      <c r="DN332" s="556"/>
      <c r="DO332" s="556"/>
      <c r="DP332" s="556"/>
      <c r="DT332" s="141" t="str">
        <f t="shared" si="105"/>
        <v>-</v>
      </c>
      <c r="DU332" s="558">
        <f>IF(ROWS($DU$25:DU332)&gt;$EH$9,0,ROWS($DU$25:DU332))</f>
        <v>0</v>
      </c>
      <c r="DV332" s="558"/>
      <c r="DW332" s="558"/>
      <c r="DX332" s="558"/>
      <c r="DY332" s="558"/>
      <c r="DZ332" s="557">
        <f t="shared" si="116"/>
        <v>0</v>
      </c>
      <c r="EA332" s="558"/>
      <c r="EB332" s="558"/>
      <c r="EC332" s="558"/>
      <c r="ED332" s="558"/>
      <c r="EE332" s="558"/>
      <c r="EF332" s="558"/>
      <c r="EG332" s="559">
        <f t="shared" si="106"/>
        <v>0</v>
      </c>
      <c r="EH332" s="558"/>
      <c r="EI332" s="558"/>
      <c r="EJ332" s="558"/>
      <c r="EK332" s="558"/>
      <c r="EL332" s="558"/>
      <c r="EM332" s="560">
        <f t="shared" si="107"/>
        <v>0</v>
      </c>
      <c r="EN332" s="556"/>
      <c r="EO332" s="556"/>
      <c r="EP332" s="556"/>
      <c r="EQ332" s="556"/>
      <c r="ER332" s="556"/>
      <c r="ES332" s="560">
        <f t="shared" si="108"/>
        <v>0</v>
      </c>
      <c r="ET332" s="556"/>
      <c r="EU332" s="556"/>
      <c r="EV332" s="556"/>
      <c r="EW332" s="556"/>
      <c r="EX332" s="556"/>
      <c r="EY332" s="555">
        <f t="shared" si="117"/>
        <v>0</v>
      </c>
      <c r="EZ332" s="556"/>
      <c r="FA332" s="556"/>
      <c r="FB332" s="556"/>
      <c r="FC332" s="556"/>
      <c r="FD332" s="556"/>
      <c r="FE332" s="556"/>
      <c r="FG332" s="557">
        <f t="shared" si="118"/>
        <v>0</v>
      </c>
      <c r="FH332" s="558"/>
      <c r="FI332" s="558"/>
      <c r="FJ332" s="558"/>
      <c r="FK332" s="558"/>
      <c r="FL332" s="558"/>
      <c r="FM332" s="558"/>
      <c r="FN332" s="559">
        <f t="shared" si="109"/>
        <v>0</v>
      </c>
      <c r="FO332" s="558"/>
      <c r="FP332" s="558"/>
      <c r="FQ332" s="558"/>
      <c r="FR332" s="558"/>
      <c r="FS332" s="558"/>
      <c r="FT332" s="560">
        <f t="shared" si="110"/>
        <v>0</v>
      </c>
      <c r="FU332" s="556"/>
      <c r="FV332" s="556"/>
      <c r="FW332" s="556"/>
      <c r="FX332" s="556"/>
      <c r="FY332" s="556"/>
      <c r="FZ332" s="560">
        <f t="shared" si="111"/>
        <v>0</v>
      </c>
      <c r="GA332" s="556"/>
      <c r="GB332" s="556"/>
      <c r="GC332" s="556"/>
      <c r="GD332" s="556"/>
      <c r="GE332" s="556"/>
      <c r="GF332" s="555">
        <f t="shared" si="119"/>
        <v>0</v>
      </c>
      <c r="GG332" s="556"/>
      <c r="GH332" s="556"/>
      <c r="GI332" s="556"/>
      <c r="GJ332" s="556"/>
      <c r="GK332" s="556"/>
      <c r="GL332" s="556"/>
      <c r="GV332" s="1"/>
      <c r="GW332" s="1"/>
      <c r="GX332" s="1"/>
      <c r="GY332" s="1"/>
      <c r="GZ332" s="1"/>
      <c r="HA332" s="1"/>
      <c r="HB332" s="1"/>
      <c r="HC332" s="1"/>
      <c r="HD332" s="1"/>
      <c r="HE332" s="1"/>
      <c r="HF332" s="1"/>
      <c r="HG332" s="1"/>
      <c r="HH332" s="1"/>
      <c r="HI332" s="1"/>
    </row>
    <row r="333" spans="50:217" ht="12.75">
      <c r="AX333" s="141" t="str">
        <f t="shared" si="98"/>
        <v>-</v>
      </c>
      <c r="AY333" s="558">
        <f>IF(ROWS($AY$25:AY333)&gt;$BL$9,0,ROWS($AY$25:AY333))</f>
        <v>0</v>
      </c>
      <c r="AZ333" s="558"/>
      <c r="BA333" s="558"/>
      <c r="BB333" s="558"/>
      <c r="BC333" s="558"/>
      <c r="BD333" s="557">
        <f t="shared" si="112"/>
        <v>0</v>
      </c>
      <c r="BE333" s="558"/>
      <c r="BF333" s="558"/>
      <c r="BG333" s="558"/>
      <c r="BH333" s="558"/>
      <c r="BI333" s="558"/>
      <c r="BJ333" s="558"/>
      <c r="BK333" s="559">
        <f t="shared" si="99"/>
        <v>0</v>
      </c>
      <c r="BL333" s="558"/>
      <c r="BM333" s="558"/>
      <c r="BN333" s="558"/>
      <c r="BO333" s="558"/>
      <c r="BP333" s="558"/>
      <c r="BQ333" s="560">
        <f t="shared" si="100"/>
        <v>0</v>
      </c>
      <c r="BR333" s="556"/>
      <c r="BS333" s="556"/>
      <c r="BT333" s="556"/>
      <c r="BU333" s="556"/>
      <c r="BV333" s="556"/>
      <c r="BW333" s="560">
        <f t="shared" si="101"/>
        <v>0</v>
      </c>
      <c r="BX333" s="556"/>
      <c r="BY333" s="556"/>
      <c r="BZ333" s="556"/>
      <c r="CA333" s="556"/>
      <c r="CB333" s="556"/>
      <c r="CC333" s="555">
        <f t="shared" si="113"/>
        <v>0</v>
      </c>
      <c r="CD333" s="556"/>
      <c r="CE333" s="556"/>
      <c r="CF333" s="556"/>
      <c r="CG333" s="556"/>
      <c r="CH333" s="556"/>
      <c r="CI333" s="556"/>
      <c r="CK333" s="557">
        <f t="shared" si="114"/>
        <v>0</v>
      </c>
      <c r="CL333" s="558"/>
      <c r="CM333" s="558"/>
      <c r="CN333" s="558"/>
      <c r="CO333" s="558"/>
      <c r="CP333" s="558"/>
      <c r="CQ333" s="558"/>
      <c r="CR333" s="559">
        <f t="shared" si="102"/>
        <v>0</v>
      </c>
      <c r="CS333" s="558"/>
      <c r="CT333" s="558"/>
      <c r="CU333" s="558"/>
      <c r="CV333" s="558"/>
      <c r="CW333" s="558"/>
      <c r="CX333" s="560">
        <f t="shared" si="103"/>
        <v>0</v>
      </c>
      <c r="CY333" s="556"/>
      <c r="CZ333" s="556"/>
      <c r="DA333" s="556"/>
      <c r="DB333" s="556"/>
      <c r="DC333" s="556"/>
      <c r="DD333" s="560">
        <f t="shared" si="104"/>
        <v>0</v>
      </c>
      <c r="DE333" s="556"/>
      <c r="DF333" s="556"/>
      <c r="DG333" s="556"/>
      <c r="DH333" s="556"/>
      <c r="DI333" s="556"/>
      <c r="DJ333" s="555">
        <f t="shared" si="115"/>
        <v>0</v>
      </c>
      <c r="DK333" s="556"/>
      <c r="DL333" s="556"/>
      <c r="DM333" s="556"/>
      <c r="DN333" s="556"/>
      <c r="DO333" s="556"/>
      <c r="DP333" s="556"/>
      <c r="DT333" s="141" t="str">
        <f t="shared" si="105"/>
        <v>-</v>
      </c>
      <c r="DU333" s="558">
        <f>IF(ROWS($DU$25:DU333)&gt;$EH$9,0,ROWS($DU$25:DU333))</f>
        <v>0</v>
      </c>
      <c r="DV333" s="558"/>
      <c r="DW333" s="558"/>
      <c r="DX333" s="558"/>
      <c r="DY333" s="558"/>
      <c r="DZ333" s="557">
        <f t="shared" si="116"/>
        <v>0</v>
      </c>
      <c r="EA333" s="558"/>
      <c r="EB333" s="558"/>
      <c r="EC333" s="558"/>
      <c r="ED333" s="558"/>
      <c r="EE333" s="558"/>
      <c r="EF333" s="558"/>
      <c r="EG333" s="559">
        <f t="shared" si="106"/>
        <v>0</v>
      </c>
      <c r="EH333" s="558"/>
      <c r="EI333" s="558"/>
      <c r="EJ333" s="558"/>
      <c r="EK333" s="558"/>
      <c r="EL333" s="558"/>
      <c r="EM333" s="560">
        <f t="shared" si="107"/>
        <v>0</v>
      </c>
      <c r="EN333" s="556"/>
      <c r="EO333" s="556"/>
      <c r="EP333" s="556"/>
      <c r="EQ333" s="556"/>
      <c r="ER333" s="556"/>
      <c r="ES333" s="560">
        <f t="shared" si="108"/>
        <v>0</v>
      </c>
      <c r="ET333" s="556"/>
      <c r="EU333" s="556"/>
      <c r="EV333" s="556"/>
      <c r="EW333" s="556"/>
      <c r="EX333" s="556"/>
      <c r="EY333" s="555">
        <f t="shared" si="117"/>
        <v>0</v>
      </c>
      <c r="EZ333" s="556"/>
      <c r="FA333" s="556"/>
      <c r="FB333" s="556"/>
      <c r="FC333" s="556"/>
      <c r="FD333" s="556"/>
      <c r="FE333" s="556"/>
      <c r="FG333" s="557">
        <f t="shared" si="118"/>
        <v>0</v>
      </c>
      <c r="FH333" s="558"/>
      <c r="FI333" s="558"/>
      <c r="FJ333" s="558"/>
      <c r="FK333" s="558"/>
      <c r="FL333" s="558"/>
      <c r="FM333" s="558"/>
      <c r="FN333" s="559">
        <f t="shared" si="109"/>
        <v>0</v>
      </c>
      <c r="FO333" s="558"/>
      <c r="FP333" s="558"/>
      <c r="FQ333" s="558"/>
      <c r="FR333" s="558"/>
      <c r="FS333" s="558"/>
      <c r="FT333" s="560">
        <f t="shared" si="110"/>
        <v>0</v>
      </c>
      <c r="FU333" s="556"/>
      <c r="FV333" s="556"/>
      <c r="FW333" s="556"/>
      <c r="FX333" s="556"/>
      <c r="FY333" s="556"/>
      <c r="FZ333" s="560">
        <f t="shared" si="111"/>
        <v>0</v>
      </c>
      <c r="GA333" s="556"/>
      <c r="GB333" s="556"/>
      <c r="GC333" s="556"/>
      <c r="GD333" s="556"/>
      <c r="GE333" s="556"/>
      <c r="GF333" s="555">
        <f t="shared" si="119"/>
        <v>0</v>
      </c>
      <c r="GG333" s="556"/>
      <c r="GH333" s="556"/>
      <c r="GI333" s="556"/>
      <c r="GJ333" s="556"/>
      <c r="GK333" s="556"/>
      <c r="GL333" s="556"/>
      <c r="GV333" s="1"/>
      <c r="GW333" s="1"/>
      <c r="GX333" s="1"/>
      <c r="GY333" s="1"/>
      <c r="GZ333" s="1"/>
      <c r="HA333" s="1"/>
      <c r="HB333" s="1"/>
      <c r="HC333" s="1"/>
      <c r="HD333" s="1"/>
      <c r="HE333" s="1"/>
      <c r="HF333" s="1"/>
      <c r="HG333" s="1"/>
      <c r="HH333" s="1"/>
      <c r="HI333" s="1"/>
    </row>
    <row r="334" spans="50:217" ht="12.75">
      <c r="AX334" s="141" t="str">
        <f t="shared" si="98"/>
        <v>-</v>
      </c>
      <c r="AY334" s="558">
        <f>IF(ROWS($AY$25:AY334)&gt;$BL$9,0,ROWS($AY$25:AY334))</f>
        <v>0</v>
      </c>
      <c r="AZ334" s="558"/>
      <c r="BA334" s="558"/>
      <c r="BB334" s="558"/>
      <c r="BC334" s="558"/>
      <c r="BD334" s="557">
        <f t="shared" si="112"/>
        <v>0</v>
      </c>
      <c r="BE334" s="558"/>
      <c r="BF334" s="558"/>
      <c r="BG334" s="558"/>
      <c r="BH334" s="558"/>
      <c r="BI334" s="558"/>
      <c r="BJ334" s="558"/>
      <c r="BK334" s="559">
        <f t="shared" si="99"/>
        <v>0</v>
      </c>
      <c r="BL334" s="558"/>
      <c r="BM334" s="558"/>
      <c r="BN334" s="558"/>
      <c r="BO334" s="558"/>
      <c r="BP334" s="558"/>
      <c r="BQ334" s="560">
        <f t="shared" si="100"/>
        <v>0</v>
      </c>
      <c r="BR334" s="556"/>
      <c r="BS334" s="556"/>
      <c r="BT334" s="556"/>
      <c r="BU334" s="556"/>
      <c r="BV334" s="556"/>
      <c r="BW334" s="560">
        <f t="shared" si="101"/>
        <v>0</v>
      </c>
      <c r="BX334" s="556"/>
      <c r="BY334" s="556"/>
      <c r="BZ334" s="556"/>
      <c r="CA334" s="556"/>
      <c r="CB334" s="556"/>
      <c r="CC334" s="555">
        <f t="shared" si="113"/>
        <v>0</v>
      </c>
      <c r="CD334" s="556"/>
      <c r="CE334" s="556"/>
      <c r="CF334" s="556"/>
      <c r="CG334" s="556"/>
      <c r="CH334" s="556"/>
      <c r="CI334" s="556"/>
      <c r="CK334" s="557">
        <f t="shared" si="114"/>
        <v>0</v>
      </c>
      <c r="CL334" s="558"/>
      <c r="CM334" s="558"/>
      <c r="CN334" s="558"/>
      <c r="CO334" s="558"/>
      <c r="CP334" s="558"/>
      <c r="CQ334" s="558"/>
      <c r="CR334" s="559">
        <f t="shared" si="102"/>
        <v>0</v>
      </c>
      <c r="CS334" s="558"/>
      <c r="CT334" s="558"/>
      <c r="CU334" s="558"/>
      <c r="CV334" s="558"/>
      <c r="CW334" s="558"/>
      <c r="CX334" s="560">
        <f t="shared" si="103"/>
        <v>0</v>
      </c>
      <c r="CY334" s="556"/>
      <c r="CZ334" s="556"/>
      <c r="DA334" s="556"/>
      <c r="DB334" s="556"/>
      <c r="DC334" s="556"/>
      <c r="DD334" s="560">
        <f t="shared" si="104"/>
        <v>0</v>
      </c>
      <c r="DE334" s="556"/>
      <c r="DF334" s="556"/>
      <c r="DG334" s="556"/>
      <c r="DH334" s="556"/>
      <c r="DI334" s="556"/>
      <c r="DJ334" s="555">
        <f t="shared" si="115"/>
        <v>0</v>
      </c>
      <c r="DK334" s="556"/>
      <c r="DL334" s="556"/>
      <c r="DM334" s="556"/>
      <c r="DN334" s="556"/>
      <c r="DO334" s="556"/>
      <c r="DP334" s="556"/>
      <c r="DT334" s="141" t="str">
        <f t="shared" si="105"/>
        <v>-</v>
      </c>
      <c r="DU334" s="558">
        <f>IF(ROWS($DU$25:DU334)&gt;$EH$9,0,ROWS($DU$25:DU334))</f>
        <v>0</v>
      </c>
      <c r="DV334" s="558"/>
      <c r="DW334" s="558"/>
      <c r="DX334" s="558"/>
      <c r="DY334" s="558"/>
      <c r="DZ334" s="557">
        <f t="shared" si="116"/>
        <v>0</v>
      </c>
      <c r="EA334" s="558"/>
      <c r="EB334" s="558"/>
      <c r="EC334" s="558"/>
      <c r="ED334" s="558"/>
      <c r="EE334" s="558"/>
      <c r="EF334" s="558"/>
      <c r="EG334" s="559">
        <f t="shared" si="106"/>
        <v>0</v>
      </c>
      <c r="EH334" s="558"/>
      <c r="EI334" s="558"/>
      <c r="EJ334" s="558"/>
      <c r="EK334" s="558"/>
      <c r="EL334" s="558"/>
      <c r="EM334" s="560">
        <f t="shared" si="107"/>
        <v>0</v>
      </c>
      <c r="EN334" s="556"/>
      <c r="EO334" s="556"/>
      <c r="EP334" s="556"/>
      <c r="EQ334" s="556"/>
      <c r="ER334" s="556"/>
      <c r="ES334" s="560">
        <f t="shared" si="108"/>
        <v>0</v>
      </c>
      <c r="ET334" s="556"/>
      <c r="EU334" s="556"/>
      <c r="EV334" s="556"/>
      <c r="EW334" s="556"/>
      <c r="EX334" s="556"/>
      <c r="EY334" s="555">
        <f t="shared" si="117"/>
        <v>0</v>
      </c>
      <c r="EZ334" s="556"/>
      <c r="FA334" s="556"/>
      <c r="FB334" s="556"/>
      <c r="FC334" s="556"/>
      <c r="FD334" s="556"/>
      <c r="FE334" s="556"/>
      <c r="FG334" s="557">
        <f t="shared" si="118"/>
        <v>0</v>
      </c>
      <c r="FH334" s="558"/>
      <c r="FI334" s="558"/>
      <c r="FJ334" s="558"/>
      <c r="FK334" s="558"/>
      <c r="FL334" s="558"/>
      <c r="FM334" s="558"/>
      <c r="FN334" s="559">
        <f t="shared" si="109"/>
        <v>0</v>
      </c>
      <c r="FO334" s="558"/>
      <c r="FP334" s="558"/>
      <c r="FQ334" s="558"/>
      <c r="FR334" s="558"/>
      <c r="FS334" s="558"/>
      <c r="FT334" s="560">
        <f t="shared" si="110"/>
        <v>0</v>
      </c>
      <c r="FU334" s="556"/>
      <c r="FV334" s="556"/>
      <c r="FW334" s="556"/>
      <c r="FX334" s="556"/>
      <c r="FY334" s="556"/>
      <c r="FZ334" s="560">
        <f t="shared" si="111"/>
        <v>0</v>
      </c>
      <c r="GA334" s="556"/>
      <c r="GB334" s="556"/>
      <c r="GC334" s="556"/>
      <c r="GD334" s="556"/>
      <c r="GE334" s="556"/>
      <c r="GF334" s="555">
        <f t="shared" si="119"/>
        <v>0</v>
      </c>
      <c r="GG334" s="556"/>
      <c r="GH334" s="556"/>
      <c r="GI334" s="556"/>
      <c r="GJ334" s="556"/>
      <c r="GK334" s="556"/>
      <c r="GL334" s="556"/>
      <c r="GV334" s="1"/>
      <c r="GW334" s="1"/>
      <c r="GX334" s="1"/>
      <c r="GY334" s="1"/>
      <c r="GZ334" s="1"/>
      <c r="HA334" s="1"/>
      <c r="HB334" s="1"/>
      <c r="HC334" s="1"/>
      <c r="HD334" s="1"/>
      <c r="HE334" s="1"/>
      <c r="HF334" s="1"/>
      <c r="HG334" s="1"/>
      <c r="HH334" s="1"/>
      <c r="HI334" s="1"/>
    </row>
    <row r="335" spans="50:217" ht="12.75">
      <c r="AX335" s="141" t="str">
        <f t="shared" si="98"/>
        <v>-</v>
      </c>
      <c r="AY335" s="558">
        <f>IF(ROWS($AY$25:AY335)&gt;$BL$9,0,ROWS($AY$25:AY335))</f>
        <v>0</v>
      </c>
      <c r="AZ335" s="558"/>
      <c r="BA335" s="558"/>
      <c r="BB335" s="558"/>
      <c r="BC335" s="558"/>
      <c r="BD335" s="557">
        <f t="shared" si="112"/>
        <v>0</v>
      </c>
      <c r="BE335" s="558"/>
      <c r="BF335" s="558"/>
      <c r="BG335" s="558"/>
      <c r="BH335" s="558"/>
      <c r="BI335" s="558"/>
      <c r="BJ335" s="558"/>
      <c r="BK335" s="559">
        <f t="shared" si="99"/>
        <v>0</v>
      </c>
      <c r="BL335" s="558"/>
      <c r="BM335" s="558"/>
      <c r="BN335" s="558"/>
      <c r="BO335" s="558"/>
      <c r="BP335" s="558"/>
      <c r="BQ335" s="560">
        <f t="shared" si="100"/>
        <v>0</v>
      </c>
      <c r="BR335" s="556"/>
      <c r="BS335" s="556"/>
      <c r="BT335" s="556"/>
      <c r="BU335" s="556"/>
      <c r="BV335" s="556"/>
      <c r="BW335" s="560">
        <f t="shared" si="101"/>
        <v>0</v>
      </c>
      <c r="BX335" s="556"/>
      <c r="BY335" s="556"/>
      <c r="BZ335" s="556"/>
      <c r="CA335" s="556"/>
      <c r="CB335" s="556"/>
      <c r="CC335" s="555">
        <f t="shared" si="113"/>
        <v>0</v>
      </c>
      <c r="CD335" s="556"/>
      <c r="CE335" s="556"/>
      <c r="CF335" s="556"/>
      <c r="CG335" s="556"/>
      <c r="CH335" s="556"/>
      <c r="CI335" s="556"/>
      <c r="CK335" s="557">
        <f t="shared" si="114"/>
        <v>0</v>
      </c>
      <c r="CL335" s="558"/>
      <c r="CM335" s="558"/>
      <c r="CN335" s="558"/>
      <c r="CO335" s="558"/>
      <c r="CP335" s="558"/>
      <c r="CQ335" s="558"/>
      <c r="CR335" s="559">
        <f t="shared" si="102"/>
        <v>0</v>
      </c>
      <c r="CS335" s="558"/>
      <c r="CT335" s="558"/>
      <c r="CU335" s="558"/>
      <c r="CV335" s="558"/>
      <c r="CW335" s="558"/>
      <c r="CX335" s="560">
        <f t="shared" si="103"/>
        <v>0</v>
      </c>
      <c r="CY335" s="556"/>
      <c r="CZ335" s="556"/>
      <c r="DA335" s="556"/>
      <c r="DB335" s="556"/>
      <c r="DC335" s="556"/>
      <c r="DD335" s="560">
        <f t="shared" si="104"/>
        <v>0</v>
      </c>
      <c r="DE335" s="556"/>
      <c r="DF335" s="556"/>
      <c r="DG335" s="556"/>
      <c r="DH335" s="556"/>
      <c r="DI335" s="556"/>
      <c r="DJ335" s="555">
        <f t="shared" si="115"/>
        <v>0</v>
      </c>
      <c r="DK335" s="556"/>
      <c r="DL335" s="556"/>
      <c r="DM335" s="556"/>
      <c r="DN335" s="556"/>
      <c r="DO335" s="556"/>
      <c r="DP335" s="556"/>
      <c r="DT335" s="141" t="str">
        <f t="shared" si="105"/>
        <v>-</v>
      </c>
      <c r="DU335" s="558">
        <f>IF(ROWS($DU$25:DU335)&gt;$EH$9,0,ROWS($DU$25:DU335))</f>
        <v>0</v>
      </c>
      <c r="DV335" s="558"/>
      <c r="DW335" s="558"/>
      <c r="DX335" s="558"/>
      <c r="DY335" s="558"/>
      <c r="DZ335" s="557">
        <f t="shared" si="116"/>
        <v>0</v>
      </c>
      <c r="EA335" s="558"/>
      <c r="EB335" s="558"/>
      <c r="EC335" s="558"/>
      <c r="ED335" s="558"/>
      <c r="EE335" s="558"/>
      <c r="EF335" s="558"/>
      <c r="EG335" s="559">
        <f t="shared" si="106"/>
        <v>0</v>
      </c>
      <c r="EH335" s="558"/>
      <c r="EI335" s="558"/>
      <c r="EJ335" s="558"/>
      <c r="EK335" s="558"/>
      <c r="EL335" s="558"/>
      <c r="EM335" s="560">
        <f t="shared" si="107"/>
        <v>0</v>
      </c>
      <c r="EN335" s="556"/>
      <c r="EO335" s="556"/>
      <c r="EP335" s="556"/>
      <c r="EQ335" s="556"/>
      <c r="ER335" s="556"/>
      <c r="ES335" s="560">
        <f t="shared" si="108"/>
        <v>0</v>
      </c>
      <c r="ET335" s="556"/>
      <c r="EU335" s="556"/>
      <c r="EV335" s="556"/>
      <c r="EW335" s="556"/>
      <c r="EX335" s="556"/>
      <c r="EY335" s="555">
        <f t="shared" si="117"/>
        <v>0</v>
      </c>
      <c r="EZ335" s="556"/>
      <c r="FA335" s="556"/>
      <c r="FB335" s="556"/>
      <c r="FC335" s="556"/>
      <c r="FD335" s="556"/>
      <c r="FE335" s="556"/>
      <c r="FG335" s="557">
        <f t="shared" si="118"/>
        <v>0</v>
      </c>
      <c r="FH335" s="558"/>
      <c r="FI335" s="558"/>
      <c r="FJ335" s="558"/>
      <c r="FK335" s="558"/>
      <c r="FL335" s="558"/>
      <c r="FM335" s="558"/>
      <c r="FN335" s="559">
        <f t="shared" si="109"/>
        <v>0</v>
      </c>
      <c r="FO335" s="558"/>
      <c r="FP335" s="558"/>
      <c r="FQ335" s="558"/>
      <c r="FR335" s="558"/>
      <c r="FS335" s="558"/>
      <c r="FT335" s="560">
        <f t="shared" si="110"/>
        <v>0</v>
      </c>
      <c r="FU335" s="556"/>
      <c r="FV335" s="556"/>
      <c r="FW335" s="556"/>
      <c r="FX335" s="556"/>
      <c r="FY335" s="556"/>
      <c r="FZ335" s="560">
        <f t="shared" si="111"/>
        <v>0</v>
      </c>
      <c r="GA335" s="556"/>
      <c r="GB335" s="556"/>
      <c r="GC335" s="556"/>
      <c r="GD335" s="556"/>
      <c r="GE335" s="556"/>
      <c r="GF335" s="555">
        <f t="shared" si="119"/>
        <v>0</v>
      </c>
      <c r="GG335" s="556"/>
      <c r="GH335" s="556"/>
      <c r="GI335" s="556"/>
      <c r="GJ335" s="556"/>
      <c r="GK335" s="556"/>
      <c r="GL335" s="556"/>
      <c r="GV335" s="1"/>
      <c r="GW335" s="1"/>
      <c r="GX335" s="1"/>
      <c r="GY335" s="1"/>
      <c r="GZ335" s="1"/>
      <c r="HA335" s="1"/>
      <c r="HB335" s="1"/>
      <c r="HC335" s="1"/>
      <c r="HD335" s="1"/>
      <c r="HE335" s="1"/>
      <c r="HF335" s="1"/>
      <c r="HG335" s="1"/>
      <c r="HH335" s="1"/>
      <c r="HI335" s="1"/>
    </row>
    <row r="336" spans="50:217" ht="12.75">
      <c r="AX336" s="141" t="str">
        <f t="shared" si="98"/>
        <v>-</v>
      </c>
      <c r="AY336" s="558">
        <f>IF(ROWS($AY$25:AY336)&gt;$BL$9,0,ROWS($AY$25:AY336))</f>
        <v>0</v>
      </c>
      <c r="AZ336" s="558"/>
      <c r="BA336" s="558"/>
      <c r="BB336" s="558"/>
      <c r="BC336" s="558"/>
      <c r="BD336" s="557">
        <f t="shared" si="112"/>
        <v>0</v>
      </c>
      <c r="BE336" s="558"/>
      <c r="BF336" s="558"/>
      <c r="BG336" s="558"/>
      <c r="BH336" s="558"/>
      <c r="BI336" s="558"/>
      <c r="BJ336" s="558"/>
      <c r="BK336" s="559">
        <f t="shared" si="99"/>
        <v>0</v>
      </c>
      <c r="BL336" s="558"/>
      <c r="BM336" s="558"/>
      <c r="BN336" s="558"/>
      <c r="BO336" s="558"/>
      <c r="BP336" s="558"/>
      <c r="BQ336" s="560">
        <f t="shared" si="100"/>
        <v>0</v>
      </c>
      <c r="BR336" s="556"/>
      <c r="BS336" s="556"/>
      <c r="BT336" s="556"/>
      <c r="BU336" s="556"/>
      <c r="BV336" s="556"/>
      <c r="BW336" s="560">
        <f t="shared" si="101"/>
        <v>0</v>
      </c>
      <c r="BX336" s="556"/>
      <c r="BY336" s="556"/>
      <c r="BZ336" s="556"/>
      <c r="CA336" s="556"/>
      <c r="CB336" s="556"/>
      <c r="CC336" s="555">
        <f t="shared" si="113"/>
        <v>0</v>
      </c>
      <c r="CD336" s="556"/>
      <c r="CE336" s="556"/>
      <c r="CF336" s="556"/>
      <c r="CG336" s="556"/>
      <c r="CH336" s="556"/>
      <c r="CI336" s="556"/>
      <c r="CK336" s="557">
        <f t="shared" si="114"/>
        <v>0</v>
      </c>
      <c r="CL336" s="558"/>
      <c r="CM336" s="558"/>
      <c r="CN336" s="558"/>
      <c r="CO336" s="558"/>
      <c r="CP336" s="558"/>
      <c r="CQ336" s="558"/>
      <c r="CR336" s="559">
        <f t="shared" si="102"/>
        <v>0</v>
      </c>
      <c r="CS336" s="558"/>
      <c r="CT336" s="558"/>
      <c r="CU336" s="558"/>
      <c r="CV336" s="558"/>
      <c r="CW336" s="558"/>
      <c r="CX336" s="560">
        <f t="shared" si="103"/>
        <v>0</v>
      </c>
      <c r="CY336" s="556"/>
      <c r="CZ336" s="556"/>
      <c r="DA336" s="556"/>
      <c r="DB336" s="556"/>
      <c r="DC336" s="556"/>
      <c r="DD336" s="560">
        <f t="shared" si="104"/>
        <v>0</v>
      </c>
      <c r="DE336" s="556"/>
      <c r="DF336" s="556"/>
      <c r="DG336" s="556"/>
      <c r="DH336" s="556"/>
      <c r="DI336" s="556"/>
      <c r="DJ336" s="555">
        <f t="shared" si="115"/>
        <v>0</v>
      </c>
      <c r="DK336" s="556"/>
      <c r="DL336" s="556"/>
      <c r="DM336" s="556"/>
      <c r="DN336" s="556"/>
      <c r="DO336" s="556"/>
      <c r="DP336" s="556"/>
      <c r="DT336" s="141" t="str">
        <f t="shared" si="105"/>
        <v>-</v>
      </c>
      <c r="DU336" s="558">
        <f>IF(ROWS($DU$25:DU336)&gt;$EH$9,0,ROWS($DU$25:DU336))</f>
        <v>0</v>
      </c>
      <c r="DV336" s="558"/>
      <c r="DW336" s="558"/>
      <c r="DX336" s="558"/>
      <c r="DY336" s="558"/>
      <c r="DZ336" s="557">
        <f t="shared" si="116"/>
        <v>0</v>
      </c>
      <c r="EA336" s="558"/>
      <c r="EB336" s="558"/>
      <c r="EC336" s="558"/>
      <c r="ED336" s="558"/>
      <c r="EE336" s="558"/>
      <c r="EF336" s="558"/>
      <c r="EG336" s="559">
        <f t="shared" si="106"/>
        <v>0</v>
      </c>
      <c r="EH336" s="558"/>
      <c r="EI336" s="558"/>
      <c r="EJ336" s="558"/>
      <c r="EK336" s="558"/>
      <c r="EL336" s="558"/>
      <c r="EM336" s="560">
        <f t="shared" si="107"/>
        <v>0</v>
      </c>
      <c r="EN336" s="556"/>
      <c r="EO336" s="556"/>
      <c r="EP336" s="556"/>
      <c r="EQ336" s="556"/>
      <c r="ER336" s="556"/>
      <c r="ES336" s="560">
        <f t="shared" si="108"/>
        <v>0</v>
      </c>
      <c r="ET336" s="556"/>
      <c r="EU336" s="556"/>
      <c r="EV336" s="556"/>
      <c r="EW336" s="556"/>
      <c r="EX336" s="556"/>
      <c r="EY336" s="555">
        <f t="shared" si="117"/>
        <v>0</v>
      </c>
      <c r="EZ336" s="556"/>
      <c r="FA336" s="556"/>
      <c r="FB336" s="556"/>
      <c r="FC336" s="556"/>
      <c r="FD336" s="556"/>
      <c r="FE336" s="556"/>
      <c r="FG336" s="557">
        <f t="shared" si="118"/>
        <v>0</v>
      </c>
      <c r="FH336" s="558"/>
      <c r="FI336" s="558"/>
      <c r="FJ336" s="558"/>
      <c r="FK336" s="558"/>
      <c r="FL336" s="558"/>
      <c r="FM336" s="558"/>
      <c r="FN336" s="559">
        <f t="shared" si="109"/>
        <v>0</v>
      </c>
      <c r="FO336" s="558"/>
      <c r="FP336" s="558"/>
      <c r="FQ336" s="558"/>
      <c r="FR336" s="558"/>
      <c r="FS336" s="558"/>
      <c r="FT336" s="560">
        <f t="shared" si="110"/>
        <v>0</v>
      </c>
      <c r="FU336" s="556"/>
      <c r="FV336" s="556"/>
      <c r="FW336" s="556"/>
      <c r="FX336" s="556"/>
      <c r="FY336" s="556"/>
      <c r="FZ336" s="560">
        <f t="shared" si="111"/>
        <v>0</v>
      </c>
      <c r="GA336" s="556"/>
      <c r="GB336" s="556"/>
      <c r="GC336" s="556"/>
      <c r="GD336" s="556"/>
      <c r="GE336" s="556"/>
      <c r="GF336" s="555">
        <f t="shared" si="119"/>
        <v>0</v>
      </c>
      <c r="GG336" s="556"/>
      <c r="GH336" s="556"/>
      <c r="GI336" s="556"/>
      <c r="GJ336" s="556"/>
      <c r="GK336" s="556"/>
      <c r="GL336" s="556"/>
      <c r="GV336" s="1"/>
      <c r="GW336" s="1"/>
      <c r="GX336" s="1"/>
      <c r="GY336" s="1"/>
      <c r="GZ336" s="1"/>
      <c r="HA336" s="1"/>
      <c r="HB336" s="1"/>
      <c r="HC336" s="1"/>
      <c r="HD336" s="1"/>
      <c r="HE336" s="1"/>
      <c r="HF336" s="1"/>
      <c r="HG336" s="1"/>
      <c r="HH336" s="1"/>
      <c r="HI336" s="1"/>
    </row>
    <row r="337" spans="50:217" ht="12.75">
      <c r="AX337" s="141" t="str">
        <f t="shared" si="98"/>
        <v>-</v>
      </c>
      <c r="AY337" s="558">
        <f>IF(ROWS($AY$25:AY337)&gt;$BL$9,0,ROWS($AY$25:AY337))</f>
        <v>0</v>
      </c>
      <c r="AZ337" s="558"/>
      <c r="BA337" s="558"/>
      <c r="BB337" s="558"/>
      <c r="BC337" s="558"/>
      <c r="BD337" s="557">
        <f t="shared" si="112"/>
        <v>0</v>
      </c>
      <c r="BE337" s="558"/>
      <c r="BF337" s="558"/>
      <c r="BG337" s="558"/>
      <c r="BH337" s="558"/>
      <c r="BI337" s="558"/>
      <c r="BJ337" s="558"/>
      <c r="BK337" s="559">
        <f t="shared" si="99"/>
        <v>0</v>
      </c>
      <c r="BL337" s="558"/>
      <c r="BM337" s="558"/>
      <c r="BN337" s="558"/>
      <c r="BO337" s="558"/>
      <c r="BP337" s="558"/>
      <c r="BQ337" s="560">
        <f t="shared" si="100"/>
        <v>0</v>
      </c>
      <c r="BR337" s="556"/>
      <c r="BS337" s="556"/>
      <c r="BT337" s="556"/>
      <c r="BU337" s="556"/>
      <c r="BV337" s="556"/>
      <c r="BW337" s="560">
        <f t="shared" si="101"/>
        <v>0</v>
      </c>
      <c r="BX337" s="556"/>
      <c r="BY337" s="556"/>
      <c r="BZ337" s="556"/>
      <c r="CA337" s="556"/>
      <c r="CB337" s="556"/>
      <c r="CC337" s="555">
        <f t="shared" si="113"/>
        <v>0</v>
      </c>
      <c r="CD337" s="556"/>
      <c r="CE337" s="556"/>
      <c r="CF337" s="556"/>
      <c r="CG337" s="556"/>
      <c r="CH337" s="556"/>
      <c r="CI337" s="556"/>
      <c r="CK337" s="557">
        <f t="shared" si="114"/>
        <v>0</v>
      </c>
      <c r="CL337" s="558"/>
      <c r="CM337" s="558"/>
      <c r="CN337" s="558"/>
      <c r="CO337" s="558"/>
      <c r="CP337" s="558"/>
      <c r="CQ337" s="558"/>
      <c r="CR337" s="559">
        <f t="shared" si="102"/>
        <v>0</v>
      </c>
      <c r="CS337" s="558"/>
      <c r="CT337" s="558"/>
      <c r="CU337" s="558"/>
      <c r="CV337" s="558"/>
      <c r="CW337" s="558"/>
      <c r="CX337" s="560">
        <f t="shared" si="103"/>
        <v>0</v>
      </c>
      <c r="CY337" s="556"/>
      <c r="CZ337" s="556"/>
      <c r="DA337" s="556"/>
      <c r="DB337" s="556"/>
      <c r="DC337" s="556"/>
      <c r="DD337" s="560">
        <f t="shared" si="104"/>
        <v>0</v>
      </c>
      <c r="DE337" s="556"/>
      <c r="DF337" s="556"/>
      <c r="DG337" s="556"/>
      <c r="DH337" s="556"/>
      <c r="DI337" s="556"/>
      <c r="DJ337" s="555">
        <f t="shared" si="115"/>
        <v>0</v>
      </c>
      <c r="DK337" s="556"/>
      <c r="DL337" s="556"/>
      <c r="DM337" s="556"/>
      <c r="DN337" s="556"/>
      <c r="DO337" s="556"/>
      <c r="DP337" s="556"/>
      <c r="DT337" s="141" t="str">
        <f t="shared" si="105"/>
        <v>-</v>
      </c>
      <c r="DU337" s="558">
        <f>IF(ROWS($DU$25:DU337)&gt;$EH$9,0,ROWS($DU$25:DU337))</f>
        <v>0</v>
      </c>
      <c r="DV337" s="558"/>
      <c r="DW337" s="558"/>
      <c r="DX337" s="558"/>
      <c r="DY337" s="558"/>
      <c r="DZ337" s="557">
        <f t="shared" si="116"/>
        <v>0</v>
      </c>
      <c r="EA337" s="558"/>
      <c r="EB337" s="558"/>
      <c r="EC337" s="558"/>
      <c r="ED337" s="558"/>
      <c r="EE337" s="558"/>
      <c r="EF337" s="558"/>
      <c r="EG337" s="559">
        <f t="shared" si="106"/>
        <v>0</v>
      </c>
      <c r="EH337" s="558"/>
      <c r="EI337" s="558"/>
      <c r="EJ337" s="558"/>
      <c r="EK337" s="558"/>
      <c r="EL337" s="558"/>
      <c r="EM337" s="560">
        <f t="shared" si="107"/>
        <v>0</v>
      </c>
      <c r="EN337" s="556"/>
      <c r="EO337" s="556"/>
      <c r="EP337" s="556"/>
      <c r="EQ337" s="556"/>
      <c r="ER337" s="556"/>
      <c r="ES337" s="560">
        <f t="shared" si="108"/>
        <v>0</v>
      </c>
      <c r="ET337" s="556"/>
      <c r="EU337" s="556"/>
      <c r="EV337" s="556"/>
      <c r="EW337" s="556"/>
      <c r="EX337" s="556"/>
      <c r="EY337" s="555">
        <f t="shared" si="117"/>
        <v>0</v>
      </c>
      <c r="EZ337" s="556"/>
      <c r="FA337" s="556"/>
      <c r="FB337" s="556"/>
      <c r="FC337" s="556"/>
      <c r="FD337" s="556"/>
      <c r="FE337" s="556"/>
      <c r="FG337" s="557">
        <f t="shared" si="118"/>
        <v>0</v>
      </c>
      <c r="FH337" s="558"/>
      <c r="FI337" s="558"/>
      <c r="FJ337" s="558"/>
      <c r="FK337" s="558"/>
      <c r="FL337" s="558"/>
      <c r="FM337" s="558"/>
      <c r="FN337" s="559">
        <f t="shared" si="109"/>
        <v>0</v>
      </c>
      <c r="FO337" s="558"/>
      <c r="FP337" s="558"/>
      <c r="FQ337" s="558"/>
      <c r="FR337" s="558"/>
      <c r="FS337" s="558"/>
      <c r="FT337" s="560">
        <f t="shared" si="110"/>
        <v>0</v>
      </c>
      <c r="FU337" s="556"/>
      <c r="FV337" s="556"/>
      <c r="FW337" s="556"/>
      <c r="FX337" s="556"/>
      <c r="FY337" s="556"/>
      <c r="FZ337" s="560">
        <f t="shared" si="111"/>
        <v>0</v>
      </c>
      <c r="GA337" s="556"/>
      <c r="GB337" s="556"/>
      <c r="GC337" s="556"/>
      <c r="GD337" s="556"/>
      <c r="GE337" s="556"/>
      <c r="GF337" s="555">
        <f t="shared" si="119"/>
        <v>0</v>
      </c>
      <c r="GG337" s="556"/>
      <c r="GH337" s="556"/>
      <c r="GI337" s="556"/>
      <c r="GJ337" s="556"/>
      <c r="GK337" s="556"/>
      <c r="GL337" s="556"/>
      <c r="GV337" s="1"/>
      <c r="GW337" s="1"/>
      <c r="GX337" s="1"/>
      <c r="GY337" s="1"/>
      <c r="GZ337" s="1"/>
      <c r="HA337" s="1"/>
      <c r="HB337" s="1"/>
      <c r="HC337" s="1"/>
      <c r="HD337" s="1"/>
      <c r="HE337" s="1"/>
      <c r="HF337" s="1"/>
      <c r="HG337" s="1"/>
      <c r="HH337" s="1"/>
      <c r="HI337" s="1"/>
    </row>
    <row r="338" spans="50:217" ht="12.75">
      <c r="AX338" s="141" t="str">
        <f t="shared" si="98"/>
        <v>-</v>
      </c>
      <c r="AY338" s="558">
        <f>IF(ROWS($AY$25:AY338)&gt;$BL$9,0,ROWS($AY$25:AY338))</f>
        <v>0</v>
      </c>
      <c r="AZ338" s="558"/>
      <c r="BA338" s="558"/>
      <c r="BB338" s="558"/>
      <c r="BC338" s="558"/>
      <c r="BD338" s="557">
        <f t="shared" si="112"/>
        <v>0</v>
      </c>
      <c r="BE338" s="558"/>
      <c r="BF338" s="558"/>
      <c r="BG338" s="558"/>
      <c r="BH338" s="558"/>
      <c r="BI338" s="558"/>
      <c r="BJ338" s="558"/>
      <c r="BK338" s="559">
        <f t="shared" si="99"/>
        <v>0</v>
      </c>
      <c r="BL338" s="558"/>
      <c r="BM338" s="558"/>
      <c r="BN338" s="558"/>
      <c r="BO338" s="558"/>
      <c r="BP338" s="558"/>
      <c r="BQ338" s="560">
        <f t="shared" si="100"/>
        <v>0</v>
      </c>
      <c r="BR338" s="556"/>
      <c r="BS338" s="556"/>
      <c r="BT338" s="556"/>
      <c r="BU338" s="556"/>
      <c r="BV338" s="556"/>
      <c r="BW338" s="560">
        <f t="shared" si="101"/>
        <v>0</v>
      </c>
      <c r="BX338" s="556"/>
      <c r="BY338" s="556"/>
      <c r="BZ338" s="556"/>
      <c r="CA338" s="556"/>
      <c r="CB338" s="556"/>
      <c r="CC338" s="555">
        <f t="shared" si="113"/>
        <v>0</v>
      </c>
      <c r="CD338" s="556"/>
      <c r="CE338" s="556"/>
      <c r="CF338" s="556"/>
      <c r="CG338" s="556"/>
      <c r="CH338" s="556"/>
      <c r="CI338" s="556"/>
      <c r="CK338" s="557">
        <f t="shared" si="114"/>
        <v>0</v>
      </c>
      <c r="CL338" s="558"/>
      <c r="CM338" s="558"/>
      <c r="CN338" s="558"/>
      <c r="CO338" s="558"/>
      <c r="CP338" s="558"/>
      <c r="CQ338" s="558"/>
      <c r="CR338" s="559">
        <f t="shared" si="102"/>
        <v>0</v>
      </c>
      <c r="CS338" s="558"/>
      <c r="CT338" s="558"/>
      <c r="CU338" s="558"/>
      <c r="CV338" s="558"/>
      <c r="CW338" s="558"/>
      <c r="CX338" s="560">
        <f t="shared" si="103"/>
        <v>0</v>
      </c>
      <c r="CY338" s="556"/>
      <c r="CZ338" s="556"/>
      <c r="DA338" s="556"/>
      <c r="DB338" s="556"/>
      <c r="DC338" s="556"/>
      <c r="DD338" s="560">
        <f t="shared" si="104"/>
        <v>0</v>
      </c>
      <c r="DE338" s="556"/>
      <c r="DF338" s="556"/>
      <c r="DG338" s="556"/>
      <c r="DH338" s="556"/>
      <c r="DI338" s="556"/>
      <c r="DJ338" s="555">
        <f t="shared" si="115"/>
        <v>0</v>
      </c>
      <c r="DK338" s="556"/>
      <c r="DL338" s="556"/>
      <c r="DM338" s="556"/>
      <c r="DN338" s="556"/>
      <c r="DO338" s="556"/>
      <c r="DP338" s="556"/>
      <c r="DT338" s="141" t="str">
        <f t="shared" si="105"/>
        <v>-</v>
      </c>
      <c r="DU338" s="558">
        <f>IF(ROWS($DU$25:DU338)&gt;$EH$9,0,ROWS($DU$25:DU338))</f>
        <v>0</v>
      </c>
      <c r="DV338" s="558"/>
      <c r="DW338" s="558"/>
      <c r="DX338" s="558"/>
      <c r="DY338" s="558"/>
      <c r="DZ338" s="557">
        <f t="shared" si="116"/>
        <v>0</v>
      </c>
      <c r="EA338" s="558"/>
      <c r="EB338" s="558"/>
      <c r="EC338" s="558"/>
      <c r="ED338" s="558"/>
      <c r="EE338" s="558"/>
      <c r="EF338" s="558"/>
      <c r="EG338" s="559">
        <f t="shared" si="106"/>
        <v>0</v>
      </c>
      <c r="EH338" s="558"/>
      <c r="EI338" s="558"/>
      <c r="EJ338" s="558"/>
      <c r="EK338" s="558"/>
      <c r="EL338" s="558"/>
      <c r="EM338" s="560">
        <f t="shared" si="107"/>
        <v>0</v>
      </c>
      <c r="EN338" s="556"/>
      <c r="EO338" s="556"/>
      <c r="EP338" s="556"/>
      <c r="EQ338" s="556"/>
      <c r="ER338" s="556"/>
      <c r="ES338" s="560">
        <f t="shared" si="108"/>
        <v>0</v>
      </c>
      <c r="ET338" s="556"/>
      <c r="EU338" s="556"/>
      <c r="EV338" s="556"/>
      <c r="EW338" s="556"/>
      <c r="EX338" s="556"/>
      <c r="EY338" s="555">
        <f t="shared" si="117"/>
        <v>0</v>
      </c>
      <c r="EZ338" s="556"/>
      <c r="FA338" s="556"/>
      <c r="FB338" s="556"/>
      <c r="FC338" s="556"/>
      <c r="FD338" s="556"/>
      <c r="FE338" s="556"/>
      <c r="FG338" s="557">
        <f t="shared" si="118"/>
        <v>0</v>
      </c>
      <c r="FH338" s="558"/>
      <c r="FI338" s="558"/>
      <c r="FJ338" s="558"/>
      <c r="FK338" s="558"/>
      <c r="FL338" s="558"/>
      <c r="FM338" s="558"/>
      <c r="FN338" s="559">
        <f t="shared" si="109"/>
        <v>0</v>
      </c>
      <c r="FO338" s="558"/>
      <c r="FP338" s="558"/>
      <c r="FQ338" s="558"/>
      <c r="FR338" s="558"/>
      <c r="FS338" s="558"/>
      <c r="FT338" s="560">
        <f t="shared" si="110"/>
        <v>0</v>
      </c>
      <c r="FU338" s="556"/>
      <c r="FV338" s="556"/>
      <c r="FW338" s="556"/>
      <c r="FX338" s="556"/>
      <c r="FY338" s="556"/>
      <c r="FZ338" s="560">
        <f t="shared" si="111"/>
        <v>0</v>
      </c>
      <c r="GA338" s="556"/>
      <c r="GB338" s="556"/>
      <c r="GC338" s="556"/>
      <c r="GD338" s="556"/>
      <c r="GE338" s="556"/>
      <c r="GF338" s="555">
        <f t="shared" si="119"/>
        <v>0</v>
      </c>
      <c r="GG338" s="556"/>
      <c r="GH338" s="556"/>
      <c r="GI338" s="556"/>
      <c r="GJ338" s="556"/>
      <c r="GK338" s="556"/>
      <c r="GL338" s="556"/>
      <c r="GV338" s="1"/>
      <c r="GW338" s="1"/>
      <c r="GX338" s="1"/>
      <c r="GY338" s="1"/>
      <c r="GZ338" s="1"/>
      <c r="HA338" s="1"/>
      <c r="HB338" s="1"/>
      <c r="HC338" s="1"/>
      <c r="HD338" s="1"/>
      <c r="HE338" s="1"/>
      <c r="HF338" s="1"/>
      <c r="HG338" s="1"/>
      <c r="HH338" s="1"/>
      <c r="HI338" s="1"/>
    </row>
    <row r="339" spans="50:217" ht="12.75">
      <c r="AX339" s="141" t="str">
        <f t="shared" si="98"/>
        <v>-</v>
      </c>
      <c r="AY339" s="558">
        <f>IF(ROWS($AY$25:AY339)&gt;$BL$9,0,ROWS($AY$25:AY339))</f>
        <v>0</v>
      </c>
      <c r="AZ339" s="558"/>
      <c r="BA339" s="558"/>
      <c r="BB339" s="558"/>
      <c r="BC339" s="558"/>
      <c r="BD339" s="557">
        <f t="shared" si="112"/>
        <v>0</v>
      </c>
      <c r="BE339" s="558"/>
      <c r="BF339" s="558"/>
      <c r="BG339" s="558"/>
      <c r="BH339" s="558"/>
      <c r="BI339" s="558"/>
      <c r="BJ339" s="558"/>
      <c r="BK339" s="559">
        <f t="shared" si="99"/>
        <v>0</v>
      </c>
      <c r="BL339" s="558"/>
      <c r="BM339" s="558"/>
      <c r="BN339" s="558"/>
      <c r="BO339" s="558"/>
      <c r="BP339" s="558"/>
      <c r="BQ339" s="560">
        <f t="shared" si="100"/>
        <v>0</v>
      </c>
      <c r="BR339" s="556"/>
      <c r="BS339" s="556"/>
      <c r="BT339" s="556"/>
      <c r="BU339" s="556"/>
      <c r="BV339" s="556"/>
      <c r="BW339" s="560">
        <f t="shared" si="101"/>
        <v>0</v>
      </c>
      <c r="BX339" s="556"/>
      <c r="BY339" s="556"/>
      <c r="BZ339" s="556"/>
      <c r="CA339" s="556"/>
      <c r="CB339" s="556"/>
      <c r="CC339" s="555">
        <f t="shared" si="113"/>
        <v>0</v>
      </c>
      <c r="CD339" s="556"/>
      <c r="CE339" s="556"/>
      <c r="CF339" s="556"/>
      <c r="CG339" s="556"/>
      <c r="CH339" s="556"/>
      <c r="CI339" s="556"/>
      <c r="CK339" s="557">
        <f t="shared" si="114"/>
        <v>0</v>
      </c>
      <c r="CL339" s="558"/>
      <c r="CM339" s="558"/>
      <c r="CN339" s="558"/>
      <c r="CO339" s="558"/>
      <c r="CP339" s="558"/>
      <c r="CQ339" s="558"/>
      <c r="CR339" s="559">
        <f t="shared" si="102"/>
        <v>0</v>
      </c>
      <c r="CS339" s="558"/>
      <c r="CT339" s="558"/>
      <c r="CU339" s="558"/>
      <c r="CV339" s="558"/>
      <c r="CW339" s="558"/>
      <c r="CX339" s="560">
        <f t="shared" si="103"/>
        <v>0</v>
      </c>
      <c r="CY339" s="556"/>
      <c r="CZ339" s="556"/>
      <c r="DA339" s="556"/>
      <c r="DB339" s="556"/>
      <c r="DC339" s="556"/>
      <c r="DD339" s="560">
        <f t="shared" si="104"/>
        <v>0</v>
      </c>
      <c r="DE339" s="556"/>
      <c r="DF339" s="556"/>
      <c r="DG339" s="556"/>
      <c r="DH339" s="556"/>
      <c r="DI339" s="556"/>
      <c r="DJ339" s="555">
        <f t="shared" si="115"/>
        <v>0</v>
      </c>
      <c r="DK339" s="556"/>
      <c r="DL339" s="556"/>
      <c r="DM339" s="556"/>
      <c r="DN339" s="556"/>
      <c r="DO339" s="556"/>
      <c r="DP339" s="556"/>
      <c r="DT339" s="141" t="str">
        <f t="shared" si="105"/>
        <v>-</v>
      </c>
      <c r="DU339" s="558">
        <f>IF(ROWS($DU$25:DU339)&gt;$EH$9,0,ROWS($DU$25:DU339))</f>
        <v>0</v>
      </c>
      <c r="DV339" s="558"/>
      <c r="DW339" s="558"/>
      <c r="DX339" s="558"/>
      <c r="DY339" s="558"/>
      <c r="DZ339" s="557">
        <f t="shared" si="116"/>
        <v>0</v>
      </c>
      <c r="EA339" s="558"/>
      <c r="EB339" s="558"/>
      <c r="EC339" s="558"/>
      <c r="ED339" s="558"/>
      <c r="EE339" s="558"/>
      <c r="EF339" s="558"/>
      <c r="EG339" s="559">
        <f t="shared" si="106"/>
        <v>0</v>
      </c>
      <c r="EH339" s="558"/>
      <c r="EI339" s="558"/>
      <c r="EJ339" s="558"/>
      <c r="EK339" s="558"/>
      <c r="EL339" s="558"/>
      <c r="EM339" s="560">
        <f t="shared" si="107"/>
        <v>0</v>
      </c>
      <c r="EN339" s="556"/>
      <c r="EO339" s="556"/>
      <c r="EP339" s="556"/>
      <c r="EQ339" s="556"/>
      <c r="ER339" s="556"/>
      <c r="ES339" s="560">
        <f t="shared" si="108"/>
        <v>0</v>
      </c>
      <c r="ET339" s="556"/>
      <c r="EU339" s="556"/>
      <c r="EV339" s="556"/>
      <c r="EW339" s="556"/>
      <c r="EX339" s="556"/>
      <c r="EY339" s="555">
        <f t="shared" si="117"/>
        <v>0</v>
      </c>
      <c r="EZ339" s="556"/>
      <c r="FA339" s="556"/>
      <c r="FB339" s="556"/>
      <c r="FC339" s="556"/>
      <c r="FD339" s="556"/>
      <c r="FE339" s="556"/>
      <c r="FG339" s="557">
        <f t="shared" si="118"/>
        <v>0</v>
      </c>
      <c r="FH339" s="558"/>
      <c r="FI339" s="558"/>
      <c r="FJ339" s="558"/>
      <c r="FK339" s="558"/>
      <c r="FL339" s="558"/>
      <c r="FM339" s="558"/>
      <c r="FN339" s="559">
        <f t="shared" si="109"/>
        <v>0</v>
      </c>
      <c r="FO339" s="558"/>
      <c r="FP339" s="558"/>
      <c r="FQ339" s="558"/>
      <c r="FR339" s="558"/>
      <c r="FS339" s="558"/>
      <c r="FT339" s="560">
        <f t="shared" si="110"/>
        <v>0</v>
      </c>
      <c r="FU339" s="556"/>
      <c r="FV339" s="556"/>
      <c r="FW339" s="556"/>
      <c r="FX339" s="556"/>
      <c r="FY339" s="556"/>
      <c r="FZ339" s="560">
        <f t="shared" si="111"/>
        <v>0</v>
      </c>
      <c r="GA339" s="556"/>
      <c r="GB339" s="556"/>
      <c r="GC339" s="556"/>
      <c r="GD339" s="556"/>
      <c r="GE339" s="556"/>
      <c r="GF339" s="555">
        <f t="shared" si="119"/>
        <v>0</v>
      </c>
      <c r="GG339" s="556"/>
      <c r="GH339" s="556"/>
      <c r="GI339" s="556"/>
      <c r="GJ339" s="556"/>
      <c r="GK339" s="556"/>
      <c r="GL339" s="556"/>
      <c r="GV339" s="1"/>
      <c r="GW339" s="1"/>
      <c r="GX339" s="1"/>
      <c r="GY339" s="1"/>
      <c r="GZ339" s="1"/>
      <c r="HA339" s="1"/>
      <c r="HB339" s="1"/>
      <c r="HC339" s="1"/>
      <c r="HD339" s="1"/>
      <c r="HE339" s="1"/>
      <c r="HF339" s="1"/>
      <c r="HG339" s="1"/>
      <c r="HH339" s="1"/>
      <c r="HI339" s="1"/>
    </row>
    <row r="340" spans="50:217" ht="12.75">
      <c r="AX340" s="141" t="str">
        <f t="shared" si="98"/>
        <v>-</v>
      </c>
      <c r="AY340" s="558">
        <f>IF(ROWS($AY$25:AY340)&gt;$BL$9,0,ROWS($AY$25:AY340))</f>
        <v>0</v>
      </c>
      <c r="AZ340" s="558"/>
      <c r="BA340" s="558"/>
      <c r="BB340" s="558"/>
      <c r="BC340" s="558"/>
      <c r="BD340" s="557">
        <f t="shared" si="112"/>
        <v>0</v>
      </c>
      <c r="BE340" s="558"/>
      <c r="BF340" s="558"/>
      <c r="BG340" s="558"/>
      <c r="BH340" s="558"/>
      <c r="BI340" s="558"/>
      <c r="BJ340" s="558"/>
      <c r="BK340" s="559">
        <f t="shared" si="99"/>
        <v>0</v>
      </c>
      <c r="BL340" s="558"/>
      <c r="BM340" s="558"/>
      <c r="BN340" s="558"/>
      <c r="BO340" s="558"/>
      <c r="BP340" s="558"/>
      <c r="BQ340" s="560">
        <f t="shared" si="100"/>
        <v>0</v>
      </c>
      <c r="BR340" s="556"/>
      <c r="BS340" s="556"/>
      <c r="BT340" s="556"/>
      <c r="BU340" s="556"/>
      <c r="BV340" s="556"/>
      <c r="BW340" s="560">
        <f t="shared" si="101"/>
        <v>0</v>
      </c>
      <c r="BX340" s="556"/>
      <c r="BY340" s="556"/>
      <c r="BZ340" s="556"/>
      <c r="CA340" s="556"/>
      <c r="CB340" s="556"/>
      <c r="CC340" s="555">
        <f t="shared" si="113"/>
        <v>0</v>
      </c>
      <c r="CD340" s="556"/>
      <c r="CE340" s="556"/>
      <c r="CF340" s="556"/>
      <c r="CG340" s="556"/>
      <c r="CH340" s="556"/>
      <c r="CI340" s="556"/>
      <c r="CK340" s="557">
        <f t="shared" si="114"/>
        <v>0</v>
      </c>
      <c r="CL340" s="558"/>
      <c r="CM340" s="558"/>
      <c r="CN340" s="558"/>
      <c r="CO340" s="558"/>
      <c r="CP340" s="558"/>
      <c r="CQ340" s="558"/>
      <c r="CR340" s="559">
        <f t="shared" si="102"/>
        <v>0</v>
      </c>
      <c r="CS340" s="558"/>
      <c r="CT340" s="558"/>
      <c r="CU340" s="558"/>
      <c r="CV340" s="558"/>
      <c r="CW340" s="558"/>
      <c r="CX340" s="560">
        <f t="shared" si="103"/>
        <v>0</v>
      </c>
      <c r="CY340" s="556"/>
      <c r="CZ340" s="556"/>
      <c r="DA340" s="556"/>
      <c r="DB340" s="556"/>
      <c r="DC340" s="556"/>
      <c r="DD340" s="560">
        <f t="shared" si="104"/>
        <v>0</v>
      </c>
      <c r="DE340" s="556"/>
      <c r="DF340" s="556"/>
      <c r="DG340" s="556"/>
      <c r="DH340" s="556"/>
      <c r="DI340" s="556"/>
      <c r="DJ340" s="555">
        <f t="shared" si="115"/>
        <v>0</v>
      </c>
      <c r="DK340" s="556"/>
      <c r="DL340" s="556"/>
      <c r="DM340" s="556"/>
      <c r="DN340" s="556"/>
      <c r="DO340" s="556"/>
      <c r="DP340" s="556"/>
      <c r="DT340" s="141" t="str">
        <f t="shared" si="105"/>
        <v>-</v>
      </c>
      <c r="DU340" s="558">
        <f>IF(ROWS($DU$25:DU340)&gt;$EH$9,0,ROWS($DU$25:DU340))</f>
        <v>0</v>
      </c>
      <c r="DV340" s="558"/>
      <c r="DW340" s="558"/>
      <c r="DX340" s="558"/>
      <c r="DY340" s="558"/>
      <c r="DZ340" s="557">
        <f t="shared" si="116"/>
        <v>0</v>
      </c>
      <c r="EA340" s="558"/>
      <c r="EB340" s="558"/>
      <c r="EC340" s="558"/>
      <c r="ED340" s="558"/>
      <c r="EE340" s="558"/>
      <c r="EF340" s="558"/>
      <c r="EG340" s="559">
        <f t="shared" si="106"/>
        <v>0</v>
      </c>
      <c r="EH340" s="558"/>
      <c r="EI340" s="558"/>
      <c r="EJ340" s="558"/>
      <c r="EK340" s="558"/>
      <c r="EL340" s="558"/>
      <c r="EM340" s="560">
        <f t="shared" si="107"/>
        <v>0</v>
      </c>
      <c r="EN340" s="556"/>
      <c r="EO340" s="556"/>
      <c r="EP340" s="556"/>
      <c r="EQ340" s="556"/>
      <c r="ER340" s="556"/>
      <c r="ES340" s="560">
        <f t="shared" si="108"/>
        <v>0</v>
      </c>
      <c r="ET340" s="556"/>
      <c r="EU340" s="556"/>
      <c r="EV340" s="556"/>
      <c r="EW340" s="556"/>
      <c r="EX340" s="556"/>
      <c r="EY340" s="555">
        <f t="shared" si="117"/>
        <v>0</v>
      </c>
      <c r="EZ340" s="556"/>
      <c r="FA340" s="556"/>
      <c r="FB340" s="556"/>
      <c r="FC340" s="556"/>
      <c r="FD340" s="556"/>
      <c r="FE340" s="556"/>
      <c r="FG340" s="557">
        <f t="shared" si="118"/>
        <v>0</v>
      </c>
      <c r="FH340" s="558"/>
      <c r="FI340" s="558"/>
      <c r="FJ340" s="558"/>
      <c r="FK340" s="558"/>
      <c r="FL340" s="558"/>
      <c r="FM340" s="558"/>
      <c r="FN340" s="559">
        <f t="shared" si="109"/>
        <v>0</v>
      </c>
      <c r="FO340" s="558"/>
      <c r="FP340" s="558"/>
      <c r="FQ340" s="558"/>
      <c r="FR340" s="558"/>
      <c r="FS340" s="558"/>
      <c r="FT340" s="560">
        <f t="shared" si="110"/>
        <v>0</v>
      </c>
      <c r="FU340" s="556"/>
      <c r="FV340" s="556"/>
      <c r="FW340" s="556"/>
      <c r="FX340" s="556"/>
      <c r="FY340" s="556"/>
      <c r="FZ340" s="560">
        <f t="shared" si="111"/>
        <v>0</v>
      </c>
      <c r="GA340" s="556"/>
      <c r="GB340" s="556"/>
      <c r="GC340" s="556"/>
      <c r="GD340" s="556"/>
      <c r="GE340" s="556"/>
      <c r="GF340" s="555">
        <f t="shared" si="119"/>
        <v>0</v>
      </c>
      <c r="GG340" s="556"/>
      <c r="GH340" s="556"/>
      <c r="GI340" s="556"/>
      <c r="GJ340" s="556"/>
      <c r="GK340" s="556"/>
      <c r="GL340" s="556"/>
      <c r="GV340" s="1"/>
      <c r="GW340" s="1"/>
      <c r="GX340" s="1"/>
      <c r="GY340" s="1"/>
      <c r="GZ340" s="1"/>
      <c r="HA340" s="1"/>
      <c r="HB340" s="1"/>
      <c r="HC340" s="1"/>
      <c r="HD340" s="1"/>
      <c r="HE340" s="1"/>
      <c r="HF340" s="1"/>
      <c r="HG340" s="1"/>
      <c r="HH340" s="1"/>
      <c r="HI340" s="1"/>
    </row>
    <row r="341" spans="50:217" ht="12.75">
      <c r="AX341" s="141" t="str">
        <f t="shared" si="98"/>
        <v>-</v>
      </c>
      <c r="AY341" s="558">
        <f>IF(ROWS($AY$25:AY341)&gt;$BL$9,0,ROWS($AY$25:AY341))</f>
        <v>0</v>
      </c>
      <c r="AZ341" s="558"/>
      <c r="BA341" s="558"/>
      <c r="BB341" s="558"/>
      <c r="BC341" s="558"/>
      <c r="BD341" s="557">
        <f t="shared" si="112"/>
        <v>0</v>
      </c>
      <c r="BE341" s="558"/>
      <c r="BF341" s="558"/>
      <c r="BG341" s="558"/>
      <c r="BH341" s="558"/>
      <c r="BI341" s="558"/>
      <c r="BJ341" s="558"/>
      <c r="BK341" s="559">
        <f t="shared" si="99"/>
        <v>0</v>
      </c>
      <c r="BL341" s="558"/>
      <c r="BM341" s="558"/>
      <c r="BN341" s="558"/>
      <c r="BO341" s="558"/>
      <c r="BP341" s="558"/>
      <c r="BQ341" s="560">
        <f t="shared" si="100"/>
        <v>0</v>
      </c>
      <c r="BR341" s="556"/>
      <c r="BS341" s="556"/>
      <c r="BT341" s="556"/>
      <c r="BU341" s="556"/>
      <c r="BV341" s="556"/>
      <c r="BW341" s="560">
        <f t="shared" si="101"/>
        <v>0</v>
      </c>
      <c r="BX341" s="556"/>
      <c r="BY341" s="556"/>
      <c r="BZ341" s="556"/>
      <c r="CA341" s="556"/>
      <c r="CB341" s="556"/>
      <c r="CC341" s="555">
        <f t="shared" si="113"/>
        <v>0</v>
      </c>
      <c r="CD341" s="556"/>
      <c r="CE341" s="556"/>
      <c r="CF341" s="556"/>
      <c r="CG341" s="556"/>
      <c r="CH341" s="556"/>
      <c r="CI341" s="556"/>
      <c r="CK341" s="557">
        <f t="shared" si="114"/>
        <v>0</v>
      </c>
      <c r="CL341" s="558"/>
      <c r="CM341" s="558"/>
      <c r="CN341" s="558"/>
      <c r="CO341" s="558"/>
      <c r="CP341" s="558"/>
      <c r="CQ341" s="558"/>
      <c r="CR341" s="559">
        <f t="shared" si="102"/>
        <v>0</v>
      </c>
      <c r="CS341" s="558"/>
      <c r="CT341" s="558"/>
      <c r="CU341" s="558"/>
      <c r="CV341" s="558"/>
      <c r="CW341" s="558"/>
      <c r="CX341" s="560">
        <f t="shared" si="103"/>
        <v>0</v>
      </c>
      <c r="CY341" s="556"/>
      <c r="CZ341" s="556"/>
      <c r="DA341" s="556"/>
      <c r="DB341" s="556"/>
      <c r="DC341" s="556"/>
      <c r="DD341" s="560">
        <f t="shared" si="104"/>
        <v>0</v>
      </c>
      <c r="DE341" s="556"/>
      <c r="DF341" s="556"/>
      <c r="DG341" s="556"/>
      <c r="DH341" s="556"/>
      <c r="DI341" s="556"/>
      <c r="DJ341" s="555">
        <f t="shared" si="115"/>
        <v>0</v>
      </c>
      <c r="DK341" s="556"/>
      <c r="DL341" s="556"/>
      <c r="DM341" s="556"/>
      <c r="DN341" s="556"/>
      <c r="DO341" s="556"/>
      <c r="DP341" s="556"/>
      <c r="DT341" s="141" t="str">
        <f t="shared" si="105"/>
        <v>-</v>
      </c>
      <c r="DU341" s="558">
        <f>IF(ROWS($DU$25:DU341)&gt;$EH$9,0,ROWS($DU$25:DU341))</f>
        <v>0</v>
      </c>
      <c r="DV341" s="558"/>
      <c r="DW341" s="558"/>
      <c r="DX341" s="558"/>
      <c r="DY341" s="558"/>
      <c r="DZ341" s="557">
        <f t="shared" si="116"/>
        <v>0</v>
      </c>
      <c r="EA341" s="558"/>
      <c r="EB341" s="558"/>
      <c r="EC341" s="558"/>
      <c r="ED341" s="558"/>
      <c r="EE341" s="558"/>
      <c r="EF341" s="558"/>
      <c r="EG341" s="559">
        <f t="shared" si="106"/>
        <v>0</v>
      </c>
      <c r="EH341" s="558"/>
      <c r="EI341" s="558"/>
      <c r="EJ341" s="558"/>
      <c r="EK341" s="558"/>
      <c r="EL341" s="558"/>
      <c r="EM341" s="560">
        <f t="shared" si="107"/>
        <v>0</v>
      </c>
      <c r="EN341" s="556"/>
      <c r="EO341" s="556"/>
      <c r="EP341" s="556"/>
      <c r="EQ341" s="556"/>
      <c r="ER341" s="556"/>
      <c r="ES341" s="560">
        <f t="shared" si="108"/>
        <v>0</v>
      </c>
      <c r="ET341" s="556"/>
      <c r="EU341" s="556"/>
      <c r="EV341" s="556"/>
      <c r="EW341" s="556"/>
      <c r="EX341" s="556"/>
      <c r="EY341" s="555">
        <f t="shared" si="117"/>
        <v>0</v>
      </c>
      <c r="EZ341" s="556"/>
      <c r="FA341" s="556"/>
      <c r="FB341" s="556"/>
      <c r="FC341" s="556"/>
      <c r="FD341" s="556"/>
      <c r="FE341" s="556"/>
      <c r="FG341" s="557">
        <f t="shared" si="118"/>
        <v>0</v>
      </c>
      <c r="FH341" s="558"/>
      <c r="FI341" s="558"/>
      <c r="FJ341" s="558"/>
      <c r="FK341" s="558"/>
      <c r="FL341" s="558"/>
      <c r="FM341" s="558"/>
      <c r="FN341" s="559">
        <f t="shared" si="109"/>
        <v>0</v>
      </c>
      <c r="FO341" s="558"/>
      <c r="FP341" s="558"/>
      <c r="FQ341" s="558"/>
      <c r="FR341" s="558"/>
      <c r="FS341" s="558"/>
      <c r="FT341" s="560">
        <f t="shared" si="110"/>
        <v>0</v>
      </c>
      <c r="FU341" s="556"/>
      <c r="FV341" s="556"/>
      <c r="FW341" s="556"/>
      <c r="FX341" s="556"/>
      <c r="FY341" s="556"/>
      <c r="FZ341" s="560">
        <f t="shared" si="111"/>
        <v>0</v>
      </c>
      <c r="GA341" s="556"/>
      <c r="GB341" s="556"/>
      <c r="GC341" s="556"/>
      <c r="GD341" s="556"/>
      <c r="GE341" s="556"/>
      <c r="GF341" s="555">
        <f t="shared" si="119"/>
        <v>0</v>
      </c>
      <c r="GG341" s="556"/>
      <c r="GH341" s="556"/>
      <c r="GI341" s="556"/>
      <c r="GJ341" s="556"/>
      <c r="GK341" s="556"/>
      <c r="GL341" s="556"/>
      <c r="GV341" s="1"/>
      <c r="GW341" s="1"/>
      <c r="GX341" s="1"/>
      <c r="GY341" s="1"/>
      <c r="GZ341" s="1"/>
      <c r="HA341" s="1"/>
      <c r="HB341" s="1"/>
      <c r="HC341" s="1"/>
      <c r="HD341" s="1"/>
      <c r="HE341" s="1"/>
      <c r="HF341" s="1"/>
      <c r="HG341" s="1"/>
      <c r="HH341" s="1"/>
      <c r="HI341" s="1"/>
    </row>
    <row r="342" spans="50:217" ht="12.75">
      <c r="AX342" s="141" t="str">
        <f t="shared" si="98"/>
        <v>-</v>
      </c>
      <c r="AY342" s="558">
        <f>IF(ROWS($AY$25:AY342)&gt;$BL$9,0,ROWS($AY$25:AY342))</f>
        <v>0</v>
      </c>
      <c r="AZ342" s="558"/>
      <c r="BA342" s="558"/>
      <c r="BB342" s="558"/>
      <c r="BC342" s="558"/>
      <c r="BD342" s="557">
        <f t="shared" si="112"/>
        <v>0</v>
      </c>
      <c r="BE342" s="558"/>
      <c r="BF342" s="558"/>
      <c r="BG342" s="558"/>
      <c r="BH342" s="558"/>
      <c r="BI342" s="558"/>
      <c r="BJ342" s="558"/>
      <c r="BK342" s="559">
        <f t="shared" si="99"/>
        <v>0</v>
      </c>
      <c r="BL342" s="558"/>
      <c r="BM342" s="558"/>
      <c r="BN342" s="558"/>
      <c r="BO342" s="558"/>
      <c r="BP342" s="558"/>
      <c r="BQ342" s="560">
        <f t="shared" si="100"/>
        <v>0</v>
      </c>
      <c r="BR342" s="556"/>
      <c r="BS342" s="556"/>
      <c r="BT342" s="556"/>
      <c r="BU342" s="556"/>
      <c r="BV342" s="556"/>
      <c r="BW342" s="560">
        <f t="shared" si="101"/>
        <v>0</v>
      </c>
      <c r="BX342" s="556"/>
      <c r="BY342" s="556"/>
      <c r="BZ342" s="556"/>
      <c r="CA342" s="556"/>
      <c r="CB342" s="556"/>
      <c r="CC342" s="555">
        <f t="shared" si="113"/>
        <v>0</v>
      </c>
      <c r="CD342" s="556"/>
      <c r="CE342" s="556"/>
      <c r="CF342" s="556"/>
      <c r="CG342" s="556"/>
      <c r="CH342" s="556"/>
      <c r="CI342" s="556"/>
      <c r="CK342" s="557">
        <f t="shared" si="114"/>
        <v>0</v>
      </c>
      <c r="CL342" s="558"/>
      <c r="CM342" s="558"/>
      <c r="CN342" s="558"/>
      <c r="CO342" s="558"/>
      <c r="CP342" s="558"/>
      <c r="CQ342" s="558"/>
      <c r="CR342" s="559">
        <f t="shared" si="102"/>
        <v>0</v>
      </c>
      <c r="CS342" s="558"/>
      <c r="CT342" s="558"/>
      <c r="CU342" s="558"/>
      <c r="CV342" s="558"/>
      <c r="CW342" s="558"/>
      <c r="CX342" s="560">
        <f t="shared" si="103"/>
        <v>0</v>
      </c>
      <c r="CY342" s="556"/>
      <c r="CZ342" s="556"/>
      <c r="DA342" s="556"/>
      <c r="DB342" s="556"/>
      <c r="DC342" s="556"/>
      <c r="DD342" s="560">
        <f t="shared" si="104"/>
        <v>0</v>
      </c>
      <c r="DE342" s="556"/>
      <c r="DF342" s="556"/>
      <c r="DG342" s="556"/>
      <c r="DH342" s="556"/>
      <c r="DI342" s="556"/>
      <c r="DJ342" s="555">
        <f t="shared" si="115"/>
        <v>0</v>
      </c>
      <c r="DK342" s="556"/>
      <c r="DL342" s="556"/>
      <c r="DM342" s="556"/>
      <c r="DN342" s="556"/>
      <c r="DO342" s="556"/>
      <c r="DP342" s="556"/>
      <c r="DT342" s="141" t="str">
        <f t="shared" si="105"/>
        <v>-</v>
      </c>
      <c r="DU342" s="558">
        <f>IF(ROWS($DU$25:DU342)&gt;$EH$9,0,ROWS($DU$25:DU342))</f>
        <v>0</v>
      </c>
      <c r="DV342" s="558"/>
      <c r="DW342" s="558"/>
      <c r="DX342" s="558"/>
      <c r="DY342" s="558"/>
      <c r="DZ342" s="557">
        <f t="shared" si="116"/>
        <v>0</v>
      </c>
      <c r="EA342" s="558"/>
      <c r="EB342" s="558"/>
      <c r="EC342" s="558"/>
      <c r="ED342" s="558"/>
      <c r="EE342" s="558"/>
      <c r="EF342" s="558"/>
      <c r="EG342" s="559">
        <f t="shared" si="106"/>
        <v>0</v>
      </c>
      <c r="EH342" s="558"/>
      <c r="EI342" s="558"/>
      <c r="EJ342" s="558"/>
      <c r="EK342" s="558"/>
      <c r="EL342" s="558"/>
      <c r="EM342" s="560">
        <f t="shared" si="107"/>
        <v>0</v>
      </c>
      <c r="EN342" s="556"/>
      <c r="EO342" s="556"/>
      <c r="EP342" s="556"/>
      <c r="EQ342" s="556"/>
      <c r="ER342" s="556"/>
      <c r="ES342" s="560">
        <f t="shared" si="108"/>
        <v>0</v>
      </c>
      <c r="ET342" s="556"/>
      <c r="EU342" s="556"/>
      <c r="EV342" s="556"/>
      <c r="EW342" s="556"/>
      <c r="EX342" s="556"/>
      <c r="EY342" s="555">
        <f t="shared" si="117"/>
        <v>0</v>
      </c>
      <c r="EZ342" s="556"/>
      <c r="FA342" s="556"/>
      <c r="FB342" s="556"/>
      <c r="FC342" s="556"/>
      <c r="FD342" s="556"/>
      <c r="FE342" s="556"/>
      <c r="FG342" s="557">
        <f t="shared" si="118"/>
        <v>0</v>
      </c>
      <c r="FH342" s="558"/>
      <c r="FI342" s="558"/>
      <c r="FJ342" s="558"/>
      <c r="FK342" s="558"/>
      <c r="FL342" s="558"/>
      <c r="FM342" s="558"/>
      <c r="FN342" s="559">
        <f t="shared" si="109"/>
        <v>0</v>
      </c>
      <c r="FO342" s="558"/>
      <c r="FP342" s="558"/>
      <c r="FQ342" s="558"/>
      <c r="FR342" s="558"/>
      <c r="FS342" s="558"/>
      <c r="FT342" s="560">
        <f t="shared" si="110"/>
        <v>0</v>
      </c>
      <c r="FU342" s="556"/>
      <c r="FV342" s="556"/>
      <c r="FW342" s="556"/>
      <c r="FX342" s="556"/>
      <c r="FY342" s="556"/>
      <c r="FZ342" s="560">
        <f t="shared" si="111"/>
        <v>0</v>
      </c>
      <c r="GA342" s="556"/>
      <c r="GB342" s="556"/>
      <c r="GC342" s="556"/>
      <c r="GD342" s="556"/>
      <c r="GE342" s="556"/>
      <c r="GF342" s="555">
        <f t="shared" si="119"/>
        <v>0</v>
      </c>
      <c r="GG342" s="556"/>
      <c r="GH342" s="556"/>
      <c r="GI342" s="556"/>
      <c r="GJ342" s="556"/>
      <c r="GK342" s="556"/>
      <c r="GL342" s="556"/>
      <c r="GV342" s="1"/>
      <c r="GW342" s="1"/>
      <c r="GX342" s="1"/>
      <c r="GY342" s="1"/>
      <c r="GZ342" s="1"/>
      <c r="HA342" s="1"/>
      <c r="HB342" s="1"/>
      <c r="HC342" s="1"/>
      <c r="HD342" s="1"/>
      <c r="HE342" s="1"/>
      <c r="HF342" s="1"/>
      <c r="HG342" s="1"/>
      <c r="HH342" s="1"/>
      <c r="HI342" s="1"/>
    </row>
    <row r="343" spans="50:217" ht="12.75">
      <c r="AX343" s="141" t="str">
        <f t="shared" si="98"/>
        <v>-</v>
      </c>
      <c r="AY343" s="558">
        <f>IF(ROWS($AY$25:AY343)&gt;$BL$9,0,ROWS($AY$25:AY343))</f>
        <v>0</v>
      </c>
      <c r="AZ343" s="558"/>
      <c r="BA343" s="558"/>
      <c r="BB343" s="558"/>
      <c r="BC343" s="558"/>
      <c r="BD343" s="557">
        <f t="shared" si="112"/>
        <v>0</v>
      </c>
      <c r="BE343" s="558"/>
      <c r="BF343" s="558"/>
      <c r="BG343" s="558"/>
      <c r="BH343" s="558"/>
      <c r="BI343" s="558"/>
      <c r="BJ343" s="558"/>
      <c r="BK343" s="559">
        <f t="shared" si="99"/>
        <v>0</v>
      </c>
      <c r="BL343" s="558"/>
      <c r="BM343" s="558"/>
      <c r="BN343" s="558"/>
      <c r="BO343" s="558"/>
      <c r="BP343" s="558"/>
      <c r="BQ343" s="560">
        <f t="shared" si="100"/>
        <v>0</v>
      </c>
      <c r="BR343" s="556"/>
      <c r="BS343" s="556"/>
      <c r="BT343" s="556"/>
      <c r="BU343" s="556"/>
      <c r="BV343" s="556"/>
      <c r="BW343" s="560">
        <f t="shared" si="101"/>
        <v>0</v>
      </c>
      <c r="BX343" s="556"/>
      <c r="BY343" s="556"/>
      <c r="BZ343" s="556"/>
      <c r="CA343" s="556"/>
      <c r="CB343" s="556"/>
      <c r="CC343" s="555">
        <f t="shared" si="113"/>
        <v>0</v>
      </c>
      <c r="CD343" s="556"/>
      <c r="CE343" s="556"/>
      <c r="CF343" s="556"/>
      <c r="CG343" s="556"/>
      <c r="CH343" s="556"/>
      <c r="CI343" s="556"/>
      <c r="CK343" s="557">
        <f t="shared" si="114"/>
        <v>0</v>
      </c>
      <c r="CL343" s="558"/>
      <c r="CM343" s="558"/>
      <c r="CN343" s="558"/>
      <c r="CO343" s="558"/>
      <c r="CP343" s="558"/>
      <c r="CQ343" s="558"/>
      <c r="CR343" s="559">
        <f t="shared" si="102"/>
        <v>0</v>
      </c>
      <c r="CS343" s="558"/>
      <c r="CT343" s="558"/>
      <c r="CU343" s="558"/>
      <c r="CV343" s="558"/>
      <c r="CW343" s="558"/>
      <c r="CX343" s="560">
        <f t="shared" si="103"/>
        <v>0</v>
      </c>
      <c r="CY343" s="556"/>
      <c r="CZ343" s="556"/>
      <c r="DA343" s="556"/>
      <c r="DB343" s="556"/>
      <c r="DC343" s="556"/>
      <c r="DD343" s="560">
        <f t="shared" si="104"/>
        <v>0</v>
      </c>
      <c r="DE343" s="556"/>
      <c r="DF343" s="556"/>
      <c r="DG343" s="556"/>
      <c r="DH343" s="556"/>
      <c r="DI343" s="556"/>
      <c r="DJ343" s="555">
        <f t="shared" si="115"/>
        <v>0</v>
      </c>
      <c r="DK343" s="556"/>
      <c r="DL343" s="556"/>
      <c r="DM343" s="556"/>
      <c r="DN343" s="556"/>
      <c r="DO343" s="556"/>
      <c r="DP343" s="556"/>
      <c r="DT343" s="141" t="str">
        <f t="shared" si="105"/>
        <v>-</v>
      </c>
      <c r="DU343" s="558">
        <f>IF(ROWS($DU$25:DU343)&gt;$EH$9,0,ROWS($DU$25:DU343))</f>
        <v>0</v>
      </c>
      <c r="DV343" s="558"/>
      <c r="DW343" s="558"/>
      <c r="DX343" s="558"/>
      <c r="DY343" s="558"/>
      <c r="DZ343" s="557">
        <f t="shared" si="116"/>
        <v>0</v>
      </c>
      <c r="EA343" s="558"/>
      <c r="EB343" s="558"/>
      <c r="EC343" s="558"/>
      <c r="ED343" s="558"/>
      <c r="EE343" s="558"/>
      <c r="EF343" s="558"/>
      <c r="EG343" s="559">
        <f t="shared" si="106"/>
        <v>0</v>
      </c>
      <c r="EH343" s="558"/>
      <c r="EI343" s="558"/>
      <c r="EJ343" s="558"/>
      <c r="EK343" s="558"/>
      <c r="EL343" s="558"/>
      <c r="EM343" s="560">
        <f t="shared" si="107"/>
        <v>0</v>
      </c>
      <c r="EN343" s="556"/>
      <c r="EO343" s="556"/>
      <c r="EP343" s="556"/>
      <c r="EQ343" s="556"/>
      <c r="ER343" s="556"/>
      <c r="ES343" s="560">
        <f t="shared" si="108"/>
        <v>0</v>
      </c>
      <c r="ET343" s="556"/>
      <c r="EU343" s="556"/>
      <c r="EV343" s="556"/>
      <c r="EW343" s="556"/>
      <c r="EX343" s="556"/>
      <c r="EY343" s="555">
        <f t="shared" si="117"/>
        <v>0</v>
      </c>
      <c r="EZ343" s="556"/>
      <c r="FA343" s="556"/>
      <c r="FB343" s="556"/>
      <c r="FC343" s="556"/>
      <c r="FD343" s="556"/>
      <c r="FE343" s="556"/>
      <c r="FG343" s="557">
        <f t="shared" si="118"/>
        <v>0</v>
      </c>
      <c r="FH343" s="558"/>
      <c r="FI343" s="558"/>
      <c r="FJ343" s="558"/>
      <c r="FK343" s="558"/>
      <c r="FL343" s="558"/>
      <c r="FM343" s="558"/>
      <c r="FN343" s="559">
        <f t="shared" si="109"/>
        <v>0</v>
      </c>
      <c r="FO343" s="558"/>
      <c r="FP343" s="558"/>
      <c r="FQ343" s="558"/>
      <c r="FR343" s="558"/>
      <c r="FS343" s="558"/>
      <c r="FT343" s="560">
        <f t="shared" si="110"/>
        <v>0</v>
      </c>
      <c r="FU343" s="556"/>
      <c r="FV343" s="556"/>
      <c r="FW343" s="556"/>
      <c r="FX343" s="556"/>
      <c r="FY343" s="556"/>
      <c r="FZ343" s="560">
        <f t="shared" si="111"/>
        <v>0</v>
      </c>
      <c r="GA343" s="556"/>
      <c r="GB343" s="556"/>
      <c r="GC343" s="556"/>
      <c r="GD343" s="556"/>
      <c r="GE343" s="556"/>
      <c r="GF343" s="555">
        <f t="shared" si="119"/>
        <v>0</v>
      </c>
      <c r="GG343" s="556"/>
      <c r="GH343" s="556"/>
      <c r="GI343" s="556"/>
      <c r="GJ343" s="556"/>
      <c r="GK343" s="556"/>
      <c r="GL343" s="556"/>
      <c r="GV343" s="1"/>
      <c r="GW343" s="1"/>
      <c r="GX343" s="1"/>
      <c r="GY343" s="1"/>
      <c r="GZ343" s="1"/>
      <c r="HA343" s="1"/>
      <c r="HB343" s="1"/>
      <c r="HC343" s="1"/>
      <c r="HD343" s="1"/>
      <c r="HE343" s="1"/>
      <c r="HF343" s="1"/>
      <c r="HG343" s="1"/>
      <c r="HH343" s="1"/>
      <c r="HI343" s="1"/>
    </row>
    <row r="344" spans="50:217" ht="12.75">
      <c r="AX344" s="141" t="str">
        <f t="shared" si="98"/>
        <v>-</v>
      </c>
      <c r="AY344" s="558">
        <f>IF(ROWS($AY$25:AY344)&gt;$BL$9,0,ROWS($AY$25:AY344))</f>
        <v>0</v>
      </c>
      <c r="AZ344" s="558"/>
      <c r="BA344" s="558"/>
      <c r="BB344" s="558"/>
      <c r="BC344" s="558"/>
      <c r="BD344" s="557">
        <f t="shared" si="112"/>
        <v>0</v>
      </c>
      <c r="BE344" s="558"/>
      <c r="BF344" s="558"/>
      <c r="BG344" s="558"/>
      <c r="BH344" s="558"/>
      <c r="BI344" s="558"/>
      <c r="BJ344" s="558"/>
      <c r="BK344" s="559">
        <f t="shared" si="99"/>
        <v>0</v>
      </c>
      <c r="BL344" s="558"/>
      <c r="BM344" s="558"/>
      <c r="BN344" s="558"/>
      <c r="BO344" s="558"/>
      <c r="BP344" s="558"/>
      <c r="BQ344" s="560">
        <f t="shared" si="100"/>
        <v>0</v>
      </c>
      <c r="BR344" s="556"/>
      <c r="BS344" s="556"/>
      <c r="BT344" s="556"/>
      <c r="BU344" s="556"/>
      <c r="BV344" s="556"/>
      <c r="BW344" s="560">
        <f t="shared" si="101"/>
        <v>0</v>
      </c>
      <c r="BX344" s="556"/>
      <c r="BY344" s="556"/>
      <c r="BZ344" s="556"/>
      <c r="CA344" s="556"/>
      <c r="CB344" s="556"/>
      <c r="CC344" s="555">
        <f t="shared" si="113"/>
        <v>0</v>
      </c>
      <c r="CD344" s="556"/>
      <c r="CE344" s="556"/>
      <c r="CF344" s="556"/>
      <c r="CG344" s="556"/>
      <c r="CH344" s="556"/>
      <c r="CI344" s="556"/>
      <c r="CK344" s="557">
        <f t="shared" si="114"/>
        <v>0</v>
      </c>
      <c r="CL344" s="558"/>
      <c r="CM344" s="558"/>
      <c r="CN344" s="558"/>
      <c r="CO344" s="558"/>
      <c r="CP344" s="558"/>
      <c r="CQ344" s="558"/>
      <c r="CR344" s="559">
        <f t="shared" si="102"/>
        <v>0</v>
      </c>
      <c r="CS344" s="558"/>
      <c r="CT344" s="558"/>
      <c r="CU344" s="558"/>
      <c r="CV344" s="558"/>
      <c r="CW344" s="558"/>
      <c r="CX344" s="560">
        <f t="shared" si="103"/>
        <v>0</v>
      </c>
      <c r="CY344" s="556"/>
      <c r="CZ344" s="556"/>
      <c r="DA344" s="556"/>
      <c r="DB344" s="556"/>
      <c r="DC344" s="556"/>
      <c r="DD344" s="560">
        <f t="shared" si="104"/>
        <v>0</v>
      </c>
      <c r="DE344" s="556"/>
      <c r="DF344" s="556"/>
      <c r="DG344" s="556"/>
      <c r="DH344" s="556"/>
      <c r="DI344" s="556"/>
      <c r="DJ344" s="555">
        <f t="shared" si="115"/>
        <v>0</v>
      </c>
      <c r="DK344" s="556"/>
      <c r="DL344" s="556"/>
      <c r="DM344" s="556"/>
      <c r="DN344" s="556"/>
      <c r="DO344" s="556"/>
      <c r="DP344" s="556"/>
      <c r="DT344" s="141" t="str">
        <f t="shared" si="105"/>
        <v>-</v>
      </c>
      <c r="DU344" s="558">
        <f>IF(ROWS($DU$25:DU344)&gt;$EH$9,0,ROWS($DU$25:DU344))</f>
        <v>0</v>
      </c>
      <c r="DV344" s="558"/>
      <c r="DW344" s="558"/>
      <c r="DX344" s="558"/>
      <c r="DY344" s="558"/>
      <c r="DZ344" s="557">
        <f t="shared" si="116"/>
        <v>0</v>
      </c>
      <c r="EA344" s="558"/>
      <c r="EB344" s="558"/>
      <c r="EC344" s="558"/>
      <c r="ED344" s="558"/>
      <c r="EE344" s="558"/>
      <c r="EF344" s="558"/>
      <c r="EG344" s="559">
        <f t="shared" si="106"/>
        <v>0</v>
      </c>
      <c r="EH344" s="558"/>
      <c r="EI344" s="558"/>
      <c r="EJ344" s="558"/>
      <c r="EK344" s="558"/>
      <c r="EL344" s="558"/>
      <c r="EM344" s="560">
        <f t="shared" si="107"/>
        <v>0</v>
      </c>
      <c r="EN344" s="556"/>
      <c r="EO344" s="556"/>
      <c r="EP344" s="556"/>
      <c r="EQ344" s="556"/>
      <c r="ER344" s="556"/>
      <c r="ES344" s="560">
        <f t="shared" si="108"/>
        <v>0</v>
      </c>
      <c r="ET344" s="556"/>
      <c r="EU344" s="556"/>
      <c r="EV344" s="556"/>
      <c r="EW344" s="556"/>
      <c r="EX344" s="556"/>
      <c r="EY344" s="555">
        <f t="shared" si="117"/>
        <v>0</v>
      </c>
      <c r="EZ344" s="556"/>
      <c r="FA344" s="556"/>
      <c r="FB344" s="556"/>
      <c r="FC344" s="556"/>
      <c r="FD344" s="556"/>
      <c r="FE344" s="556"/>
      <c r="FG344" s="557">
        <f t="shared" si="118"/>
        <v>0</v>
      </c>
      <c r="FH344" s="558"/>
      <c r="FI344" s="558"/>
      <c r="FJ344" s="558"/>
      <c r="FK344" s="558"/>
      <c r="FL344" s="558"/>
      <c r="FM344" s="558"/>
      <c r="FN344" s="559">
        <f t="shared" si="109"/>
        <v>0</v>
      </c>
      <c r="FO344" s="558"/>
      <c r="FP344" s="558"/>
      <c r="FQ344" s="558"/>
      <c r="FR344" s="558"/>
      <c r="FS344" s="558"/>
      <c r="FT344" s="560">
        <f t="shared" si="110"/>
        <v>0</v>
      </c>
      <c r="FU344" s="556"/>
      <c r="FV344" s="556"/>
      <c r="FW344" s="556"/>
      <c r="FX344" s="556"/>
      <c r="FY344" s="556"/>
      <c r="FZ344" s="560">
        <f t="shared" si="111"/>
        <v>0</v>
      </c>
      <c r="GA344" s="556"/>
      <c r="GB344" s="556"/>
      <c r="GC344" s="556"/>
      <c r="GD344" s="556"/>
      <c r="GE344" s="556"/>
      <c r="GF344" s="555">
        <f t="shared" si="119"/>
        <v>0</v>
      </c>
      <c r="GG344" s="556"/>
      <c r="GH344" s="556"/>
      <c r="GI344" s="556"/>
      <c r="GJ344" s="556"/>
      <c r="GK344" s="556"/>
      <c r="GL344" s="556"/>
      <c r="GV344" s="1"/>
      <c r="GW344" s="1"/>
      <c r="GX344" s="1"/>
      <c r="GY344" s="1"/>
      <c r="GZ344" s="1"/>
      <c r="HA344" s="1"/>
      <c r="HB344" s="1"/>
      <c r="HC344" s="1"/>
      <c r="HD344" s="1"/>
      <c r="HE344" s="1"/>
      <c r="HF344" s="1"/>
      <c r="HG344" s="1"/>
      <c r="HH344" s="1"/>
      <c r="HI344" s="1"/>
    </row>
    <row r="345" spans="50:217" ht="12.75">
      <c r="AX345" s="141" t="str">
        <f aca="true" t="shared" si="120" ref="AX345:AX385">IF($R$19="Yes",IF(AY345=$BL$9,"B","-"),"-")</f>
        <v>-</v>
      </c>
      <c r="AY345" s="558">
        <f>IF(ROWS($AY$25:AY345)&gt;$BL$9,0,ROWS($AY$25:AY345))</f>
        <v>0</v>
      </c>
      <c r="AZ345" s="558"/>
      <c r="BA345" s="558"/>
      <c r="BB345" s="558"/>
      <c r="BC345" s="558"/>
      <c r="BD345" s="557">
        <f t="shared" si="112"/>
        <v>0</v>
      </c>
      <c r="BE345" s="558"/>
      <c r="BF345" s="558"/>
      <c r="BG345" s="558"/>
      <c r="BH345" s="558"/>
      <c r="BI345" s="558"/>
      <c r="BJ345" s="558"/>
      <c r="BK345" s="559">
        <f aca="true" t="shared" si="121" ref="BK345:BK385">IF(AY345=0,0,(BD345*$R$27/$BL$5))</f>
        <v>0</v>
      </c>
      <c r="BL345" s="558"/>
      <c r="BM345" s="558"/>
      <c r="BN345" s="558"/>
      <c r="BO345" s="558"/>
      <c r="BP345" s="558"/>
      <c r="BQ345" s="560">
        <f aca="true" t="shared" si="122" ref="BQ345:BQ385">IF(AX345="B",BD345,IF(AY345=0,0,BW345-BK345))</f>
        <v>0</v>
      </c>
      <c r="BR345" s="556"/>
      <c r="BS345" s="556"/>
      <c r="BT345" s="556"/>
      <c r="BU345" s="556"/>
      <c r="BV345" s="556"/>
      <c r="BW345" s="560">
        <f aca="true" t="shared" si="123" ref="BW345:BW385">IF(AX345="B",SUM(BK345:BV345),IF(AY345=0,0,$BL$7))</f>
        <v>0</v>
      </c>
      <c r="BX345" s="556"/>
      <c r="BY345" s="556"/>
      <c r="BZ345" s="556"/>
      <c r="CA345" s="556"/>
      <c r="CB345" s="556"/>
      <c r="CC345" s="555">
        <f t="shared" si="113"/>
        <v>0</v>
      </c>
      <c r="CD345" s="556"/>
      <c r="CE345" s="556"/>
      <c r="CF345" s="556"/>
      <c r="CG345" s="556"/>
      <c r="CH345" s="556"/>
      <c r="CI345" s="556"/>
      <c r="CK345" s="557">
        <f t="shared" si="114"/>
        <v>0</v>
      </c>
      <c r="CL345" s="558"/>
      <c r="CM345" s="558"/>
      <c r="CN345" s="558"/>
      <c r="CO345" s="558"/>
      <c r="CP345" s="558"/>
      <c r="CQ345" s="558"/>
      <c r="CR345" s="559">
        <f aca="true" t="shared" si="124" ref="CR345:CR385">IF(AY345=0,0,CK345*$R$48/$BT$5)</f>
        <v>0</v>
      </c>
      <c r="CS345" s="558"/>
      <c r="CT345" s="558"/>
      <c r="CU345" s="558"/>
      <c r="CV345" s="558"/>
      <c r="CW345" s="558"/>
      <c r="CX345" s="560">
        <f aca="true" t="shared" si="125" ref="CX345:CX385">IF(AX345="B",CK345,IF(AY345=0,0,DD345-CR345))</f>
        <v>0</v>
      </c>
      <c r="CY345" s="556"/>
      <c r="CZ345" s="556"/>
      <c r="DA345" s="556"/>
      <c r="DB345" s="556"/>
      <c r="DC345" s="556"/>
      <c r="DD345" s="560">
        <f aca="true" t="shared" si="126" ref="DD345:DD385">IF(AX345="B",SUM(CR345:DC345),IF(AY345=0,0,$BT$7))</f>
        <v>0</v>
      </c>
      <c r="DE345" s="556"/>
      <c r="DF345" s="556"/>
      <c r="DG345" s="556"/>
      <c r="DH345" s="556"/>
      <c r="DI345" s="556"/>
      <c r="DJ345" s="555">
        <f t="shared" si="115"/>
        <v>0</v>
      </c>
      <c r="DK345" s="556"/>
      <c r="DL345" s="556"/>
      <c r="DM345" s="556"/>
      <c r="DN345" s="556"/>
      <c r="DO345" s="556"/>
      <c r="DP345" s="556"/>
      <c r="DT345" s="141" t="str">
        <f aca="true" t="shared" si="127" ref="DT345:DT385">IF($Y$19="Yes",IF(DU345=$EH$9,"B","-"),"-")</f>
        <v>-</v>
      </c>
      <c r="DU345" s="558">
        <f>IF(ROWS($DU$25:DU345)&gt;$EH$9,0,ROWS($DU$25:DU345))</f>
        <v>0</v>
      </c>
      <c r="DV345" s="558"/>
      <c r="DW345" s="558"/>
      <c r="DX345" s="558"/>
      <c r="DY345" s="558"/>
      <c r="DZ345" s="557">
        <f t="shared" si="116"/>
        <v>0</v>
      </c>
      <c r="EA345" s="558"/>
      <c r="EB345" s="558"/>
      <c r="EC345" s="558"/>
      <c r="ED345" s="558"/>
      <c r="EE345" s="558"/>
      <c r="EF345" s="558"/>
      <c r="EG345" s="559">
        <f aca="true" t="shared" si="128" ref="EG345:EG385">IF(DU345=0,0,DZ345*$Y$27/$EH$5)</f>
        <v>0</v>
      </c>
      <c r="EH345" s="558"/>
      <c r="EI345" s="558"/>
      <c r="EJ345" s="558"/>
      <c r="EK345" s="558"/>
      <c r="EL345" s="558"/>
      <c r="EM345" s="560">
        <f aca="true" t="shared" si="129" ref="EM345:EM385">IF(DT345="B",DZ345,IF(DU345=0,0,ES345-EG345))</f>
        <v>0</v>
      </c>
      <c r="EN345" s="556"/>
      <c r="EO345" s="556"/>
      <c r="EP345" s="556"/>
      <c r="EQ345" s="556"/>
      <c r="ER345" s="556"/>
      <c r="ES345" s="560">
        <f aca="true" t="shared" si="130" ref="ES345:ES385">IF(DT345="B",SUM(EG345:ER345),IF(DU345=0,0,$EH$7))</f>
        <v>0</v>
      </c>
      <c r="ET345" s="556"/>
      <c r="EU345" s="556"/>
      <c r="EV345" s="556"/>
      <c r="EW345" s="556"/>
      <c r="EX345" s="556"/>
      <c r="EY345" s="555">
        <f t="shared" si="117"/>
        <v>0</v>
      </c>
      <c r="EZ345" s="556"/>
      <c r="FA345" s="556"/>
      <c r="FB345" s="556"/>
      <c r="FC345" s="556"/>
      <c r="FD345" s="556"/>
      <c r="FE345" s="556"/>
      <c r="FG345" s="557">
        <f t="shared" si="118"/>
        <v>0</v>
      </c>
      <c r="FH345" s="558"/>
      <c r="FI345" s="558"/>
      <c r="FJ345" s="558"/>
      <c r="FK345" s="558"/>
      <c r="FL345" s="558"/>
      <c r="FM345" s="558"/>
      <c r="FN345" s="559">
        <f aca="true" t="shared" si="131" ref="FN345:FN385">IF(DU345=0,0,FG345*$Y$48/$EP$5)</f>
        <v>0</v>
      </c>
      <c r="FO345" s="558"/>
      <c r="FP345" s="558"/>
      <c r="FQ345" s="558"/>
      <c r="FR345" s="558"/>
      <c r="FS345" s="558"/>
      <c r="FT345" s="560">
        <f aca="true" t="shared" si="132" ref="FT345:FT385">IF(DT345="B",FG345,IF(DU345=0,0,FZ345-FN345))</f>
        <v>0</v>
      </c>
      <c r="FU345" s="556"/>
      <c r="FV345" s="556"/>
      <c r="FW345" s="556"/>
      <c r="FX345" s="556"/>
      <c r="FY345" s="556"/>
      <c r="FZ345" s="560">
        <f aca="true" t="shared" si="133" ref="FZ345:FZ385">IF(DT345="B",SUM(FN345:FY345),IF(DU345=0,0,$EP$7))</f>
        <v>0</v>
      </c>
      <c r="GA345" s="556"/>
      <c r="GB345" s="556"/>
      <c r="GC345" s="556"/>
      <c r="GD345" s="556"/>
      <c r="GE345" s="556"/>
      <c r="GF345" s="555">
        <f t="shared" si="119"/>
        <v>0</v>
      </c>
      <c r="GG345" s="556"/>
      <c r="GH345" s="556"/>
      <c r="GI345" s="556"/>
      <c r="GJ345" s="556"/>
      <c r="GK345" s="556"/>
      <c r="GL345" s="556"/>
      <c r="GV345" s="1"/>
      <c r="GW345" s="1"/>
      <c r="GX345" s="1"/>
      <c r="GY345" s="1"/>
      <c r="GZ345" s="1"/>
      <c r="HA345" s="1"/>
      <c r="HB345" s="1"/>
      <c r="HC345" s="1"/>
      <c r="HD345" s="1"/>
      <c r="HE345" s="1"/>
      <c r="HF345" s="1"/>
      <c r="HG345" s="1"/>
      <c r="HH345" s="1"/>
      <c r="HI345" s="1"/>
    </row>
    <row r="346" spans="50:217" ht="12.75">
      <c r="AX346" s="141" t="str">
        <f t="shared" si="120"/>
        <v>-</v>
      </c>
      <c r="AY346" s="558">
        <f>IF(ROWS($AY$25:AY346)&gt;$BL$9,0,ROWS($AY$25:AY346))</f>
        <v>0</v>
      </c>
      <c r="AZ346" s="558"/>
      <c r="BA346" s="558"/>
      <c r="BB346" s="558"/>
      <c r="BC346" s="558"/>
      <c r="BD346" s="557">
        <f t="shared" si="112"/>
        <v>0</v>
      </c>
      <c r="BE346" s="558"/>
      <c r="BF346" s="558"/>
      <c r="BG346" s="558"/>
      <c r="BH346" s="558"/>
      <c r="BI346" s="558"/>
      <c r="BJ346" s="558"/>
      <c r="BK346" s="559">
        <f t="shared" si="121"/>
        <v>0</v>
      </c>
      <c r="BL346" s="558"/>
      <c r="BM346" s="558"/>
      <c r="BN346" s="558"/>
      <c r="BO346" s="558"/>
      <c r="BP346" s="558"/>
      <c r="BQ346" s="560">
        <f t="shared" si="122"/>
        <v>0</v>
      </c>
      <c r="BR346" s="556"/>
      <c r="BS346" s="556"/>
      <c r="BT346" s="556"/>
      <c r="BU346" s="556"/>
      <c r="BV346" s="556"/>
      <c r="BW346" s="560">
        <f t="shared" si="123"/>
        <v>0</v>
      </c>
      <c r="BX346" s="556"/>
      <c r="BY346" s="556"/>
      <c r="BZ346" s="556"/>
      <c r="CA346" s="556"/>
      <c r="CB346" s="556"/>
      <c r="CC346" s="555">
        <f t="shared" si="113"/>
        <v>0</v>
      </c>
      <c r="CD346" s="556"/>
      <c r="CE346" s="556"/>
      <c r="CF346" s="556"/>
      <c r="CG346" s="556"/>
      <c r="CH346" s="556"/>
      <c r="CI346" s="556"/>
      <c r="CK346" s="557">
        <f t="shared" si="114"/>
        <v>0</v>
      </c>
      <c r="CL346" s="558"/>
      <c r="CM346" s="558"/>
      <c r="CN346" s="558"/>
      <c r="CO346" s="558"/>
      <c r="CP346" s="558"/>
      <c r="CQ346" s="558"/>
      <c r="CR346" s="559">
        <f t="shared" si="124"/>
        <v>0</v>
      </c>
      <c r="CS346" s="558"/>
      <c r="CT346" s="558"/>
      <c r="CU346" s="558"/>
      <c r="CV346" s="558"/>
      <c r="CW346" s="558"/>
      <c r="CX346" s="560">
        <f t="shared" si="125"/>
        <v>0</v>
      </c>
      <c r="CY346" s="556"/>
      <c r="CZ346" s="556"/>
      <c r="DA346" s="556"/>
      <c r="DB346" s="556"/>
      <c r="DC346" s="556"/>
      <c r="DD346" s="560">
        <f t="shared" si="126"/>
        <v>0</v>
      </c>
      <c r="DE346" s="556"/>
      <c r="DF346" s="556"/>
      <c r="DG346" s="556"/>
      <c r="DH346" s="556"/>
      <c r="DI346" s="556"/>
      <c r="DJ346" s="555">
        <f t="shared" si="115"/>
        <v>0</v>
      </c>
      <c r="DK346" s="556"/>
      <c r="DL346" s="556"/>
      <c r="DM346" s="556"/>
      <c r="DN346" s="556"/>
      <c r="DO346" s="556"/>
      <c r="DP346" s="556"/>
      <c r="DT346" s="141" t="str">
        <f t="shared" si="127"/>
        <v>-</v>
      </c>
      <c r="DU346" s="558">
        <f>IF(ROWS($DU$25:DU346)&gt;$EH$9,0,ROWS($DU$25:DU346))</f>
        <v>0</v>
      </c>
      <c r="DV346" s="558"/>
      <c r="DW346" s="558"/>
      <c r="DX346" s="558"/>
      <c r="DY346" s="558"/>
      <c r="DZ346" s="557">
        <f t="shared" si="116"/>
        <v>0</v>
      </c>
      <c r="EA346" s="558"/>
      <c r="EB346" s="558"/>
      <c r="EC346" s="558"/>
      <c r="ED346" s="558"/>
      <c r="EE346" s="558"/>
      <c r="EF346" s="558"/>
      <c r="EG346" s="559">
        <f t="shared" si="128"/>
        <v>0</v>
      </c>
      <c r="EH346" s="558"/>
      <c r="EI346" s="558"/>
      <c r="EJ346" s="558"/>
      <c r="EK346" s="558"/>
      <c r="EL346" s="558"/>
      <c r="EM346" s="560">
        <f t="shared" si="129"/>
        <v>0</v>
      </c>
      <c r="EN346" s="556"/>
      <c r="EO346" s="556"/>
      <c r="EP346" s="556"/>
      <c r="EQ346" s="556"/>
      <c r="ER346" s="556"/>
      <c r="ES346" s="560">
        <f t="shared" si="130"/>
        <v>0</v>
      </c>
      <c r="ET346" s="556"/>
      <c r="EU346" s="556"/>
      <c r="EV346" s="556"/>
      <c r="EW346" s="556"/>
      <c r="EX346" s="556"/>
      <c r="EY346" s="555">
        <f t="shared" si="117"/>
        <v>0</v>
      </c>
      <c r="EZ346" s="556"/>
      <c r="FA346" s="556"/>
      <c r="FB346" s="556"/>
      <c r="FC346" s="556"/>
      <c r="FD346" s="556"/>
      <c r="FE346" s="556"/>
      <c r="FG346" s="557">
        <f t="shared" si="118"/>
        <v>0</v>
      </c>
      <c r="FH346" s="558"/>
      <c r="FI346" s="558"/>
      <c r="FJ346" s="558"/>
      <c r="FK346" s="558"/>
      <c r="FL346" s="558"/>
      <c r="FM346" s="558"/>
      <c r="FN346" s="559">
        <f t="shared" si="131"/>
        <v>0</v>
      </c>
      <c r="FO346" s="558"/>
      <c r="FP346" s="558"/>
      <c r="FQ346" s="558"/>
      <c r="FR346" s="558"/>
      <c r="FS346" s="558"/>
      <c r="FT346" s="560">
        <f t="shared" si="132"/>
        <v>0</v>
      </c>
      <c r="FU346" s="556"/>
      <c r="FV346" s="556"/>
      <c r="FW346" s="556"/>
      <c r="FX346" s="556"/>
      <c r="FY346" s="556"/>
      <c r="FZ346" s="560">
        <f t="shared" si="133"/>
        <v>0</v>
      </c>
      <c r="GA346" s="556"/>
      <c r="GB346" s="556"/>
      <c r="GC346" s="556"/>
      <c r="GD346" s="556"/>
      <c r="GE346" s="556"/>
      <c r="GF346" s="555">
        <f t="shared" si="119"/>
        <v>0</v>
      </c>
      <c r="GG346" s="556"/>
      <c r="GH346" s="556"/>
      <c r="GI346" s="556"/>
      <c r="GJ346" s="556"/>
      <c r="GK346" s="556"/>
      <c r="GL346" s="556"/>
      <c r="GV346" s="1"/>
      <c r="GW346" s="1"/>
      <c r="GX346" s="1"/>
      <c r="GY346" s="1"/>
      <c r="GZ346" s="1"/>
      <c r="HA346" s="1"/>
      <c r="HB346" s="1"/>
      <c r="HC346" s="1"/>
      <c r="HD346" s="1"/>
      <c r="HE346" s="1"/>
      <c r="HF346" s="1"/>
      <c r="HG346" s="1"/>
      <c r="HH346" s="1"/>
      <c r="HI346" s="1"/>
    </row>
    <row r="347" spans="50:217" ht="12.75">
      <c r="AX347" s="141" t="str">
        <f t="shared" si="120"/>
        <v>-</v>
      </c>
      <c r="AY347" s="558">
        <f>IF(ROWS($AY$25:AY347)&gt;$BL$9,0,ROWS($AY$25:AY347))</f>
        <v>0</v>
      </c>
      <c r="AZ347" s="558"/>
      <c r="BA347" s="558"/>
      <c r="BB347" s="558"/>
      <c r="BC347" s="558"/>
      <c r="BD347" s="557">
        <f t="shared" si="112"/>
        <v>0</v>
      </c>
      <c r="BE347" s="558"/>
      <c r="BF347" s="558"/>
      <c r="BG347" s="558"/>
      <c r="BH347" s="558"/>
      <c r="BI347" s="558"/>
      <c r="BJ347" s="558"/>
      <c r="BK347" s="559">
        <f t="shared" si="121"/>
        <v>0</v>
      </c>
      <c r="BL347" s="558"/>
      <c r="BM347" s="558"/>
      <c r="BN347" s="558"/>
      <c r="BO347" s="558"/>
      <c r="BP347" s="558"/>
      <c r="BQ347" s="560">
        <f t="shared" si="122"/>
        <v>0</v>
      </c>
      <c r="BR347" s="556"/>
      <c r="BS347" s="556"/>
      <c r="BT347" s="556"/>
      <c r="BU347" s="556"/>
      <c r="BV347" s="556"/>
      <c r="BW347" s="560">
        <f t="shared" si="123"/>
        <v>0</v>
      </c>
      <c r="BX347" s="556"/>
      <c r="BY347" s="556"/>
      <c r="BZ347" s="556"/>
      <c r="CA347" s="556"/>
      <c r="CB347" s="556"/>
      <c r="CC347" s="555">
        <f t="shared" si="113"/>
        <v>0</v>
      </c>
      <c r="CD347" s="556"/>
      <c r="CE347" s="556"/>
      <c r="CF347" s="556"/>
      <c r="CG347" s="556"/>
      <c r="CH347" s="556"/>
      <c r="CI347" s="556"/>
      <c r="CK347" s="557">
        <f t="shared" si="114"/>
        <v>0</v>
      </c>
      <c r="CL347" s="558"/>
      <c r="CM347" s="558"/>
      <c r="CN347" s="558"/>
      <c r="CO347" s="558"/>
      <c r="CP347" s="558"/>
      <c r="CQ347" s="558"/>
      <c r="CR347" s="559">
        <f t="shared" si="124"/>
        <v>0</v>
      </c>
      <c r="CS347" s="558"/>
      <c r="CT347" s="558"/>
      <c r="CU347" s="558"/>
      <c r="CV347" s="558"/>
      <c r="CW347" s="558"/>
      <c r="CX347" s="560">
        <f t="shared" si="125"/>
        <v>0</v>
      </c>
      <c r="CY347" s="556"/>
      <c r="CZ347" s="556"/>
      <c r="DA347" s="556"/>
      <c r="DB347" s="556"/>
      <c r="DC347" s="556"/>
      <c r="DD347" s="560">
        <f t="shared" si="126"/>
        <v>0</v>
      </c>
      <c r="DE347" s="556"/>
      <c r="DF347" s="556"/>
      <c r="DG347" s="556"/>
      <c r="DH347" s="556"/>
      <c r="DI347" s="556"/>
      <c r="DJ347" s="555">
        <f t="shared" si="115"/>
        <v>0</v>
      </c>
      <c r="DK347" s="556"/>
      <c r="DL347" s="556"/>
      <c r="DM347" s="556"/>
      <c r="DN347" s="556"/>
      <c r="DO347" s="556"/>
      <c r="DP347" s="556"/>
      <c r="DT347" s="141" t="str">
        <f t="shared" si="127"/>
        <v>-</v>
      </c>
      <c r="DU347" s="558">
        <f>IF(ROWS($DU$25:DU347)&gt;$EH$9,0,ROWS($DU$25:DU347))</f>
        <v>0</v>
      </c>
      <c r="DV347" s="558"/>
      <c r="DW347" s="558"/>
      <c r="DX347" s="558"/>
      <c r="DY347" s="558"/>
      <c r="DZ347" s="557">
        <f t="shared" si="116"/>
        <v>0</v>
      </c>
      <c r="EA347" s="558"/>
      <c r="EB347" s="558"/>
      <c r="EC347" s="558"/>
      <c r="ED347" s="558"/>
      <c r="EE347" s="558"/>
      <c r="EF347" s="558"/>
      <c r="EG347" s="559">
        <f t="shared" si="128"/>
        <v>0</v>
      </c>
      <c r="EH347" s="558"/>
      <c r="EI347" s="558"/>
      <c r="EJ347" s="558"/>
      <c r="EK347" s="558"/>
      <c r="EL347" s="558"/>
      <c r="EM347" s="560">
        <f t="shared" si="129"/>
        <v>0</v>
      </c>
      <c r="EN347" s="556"/>
      <c r="EO347" s="556"/>
      <c r="EP347" s="556"/>
      <c r="EQ347" s="556"/>
      <c r="ER347" s="556"/>
      <c r="ES347" s="560">
        <f t="shared" si="130"/>
        <v>0</v>
      </c>
      <c r="ET347" s="556"/>
      <c r="EU347" s="556"/>
      <c r="EV347" s="556"/>
      <c r="EW347" s="556"/>
      <c r="EX347" s="556"/>
      <c r="EY347" s="555">
        <f t="shared" si="117"/>
        <v>0</v>
      </c>
      <c r="EZ347" s="556"/>
      <c r="FA347" s="556"/>
      <c r="FB347" s="556"/>
      <c r="FC347" s="556"/>
      <c r="FD347" s="556"/>
      <c r="FE347" s="556"/>
      <c r="FG347" s="557">
        <f t="shared" si="118"/>
        <v>0</v>
      </c>
      <c r="FH347" s="558"/>
      <c r="FI347" s="558"/>
      <c r="FJ347" s="558"/>
      <c r="FK347" s="558"/>
      <c r="FL347" s="558"/>
      <c r="FM347" s="558"/>
      <c r="FN347" s="559">
        <f t="shared" si="131"/>
        <v>0</v>
      </c>
      <c r="FO347" s="558"/>
      <c r="FP347" s="558"/>
      <c r="FQ347" s="558"/>
      <c r="FR347" s="558"/>
      <c r="FS347" s="558"/>
      <c r="FT347" s="560">
        <f t="shared" si="132"/>
        <v>0</v>
      </c>
      <c r="FU347" s="556"/>
      <c r="FV347" s="556"/>
      <c r="FW347" s="556"/>
      <c r="FX347" s="556"/>
      <c r="FY347" s="556"/>
      <c r="FZ347" s="560">
        <f t="shared" si="133"/>
        <v>0</v>
      </c>
      <c r="GA347" s="556"/>
      <c r="GB347" s="556"/>
      <c r="GC347" s="556"/>
      <c r="GD347" s="556"/>
      <c r="GE347" s="556"/>
      <c r="GF347" s="555">
        <f t="shared" si="119"/>
        <v>0</v>
      </c>
      <c r="GG347" s="556"/>
      <c r="GH347" s="556"/>
      <c r="GI347" s="556"/>
      <c r="GJ347" s="556"/>
      <c r="GK347" s="556"/>
      <c r="GL347" s="556"/>
      <c r="GV347" s="1"/>
      <c r="GW347" s="1"/>
      <c r="GX347" s="1"/>
      <c r="GY347" s="1"/>
      <c r="GZ347" s="1"/>
      <c r="HA347" s="1"/>
      <c r="HB347" s="1"/>
      <c r="HC347" s="1"/>
      <c r="HD347" s="1"/>
      <c r="HE347" s="1"/>
      <c r="HF347" s="1"/>
      <c r="HG347" s="1"/>
      <c r="HH347" s="1"/>
      <c r="HI347" s="1"/>
    </row>
    <row r="348" spans="50:217" ht="12.75">
      <c r="AX348" s="141" t="str">
        <f t="shared" si="120"/>
        <v>-</v>
      </c>
      <c r="AY348" s="558">
        <f>IF(ROWS($AY$25:AY348)&gt;$BL$9,0,ROWS($AY$25:AY348))</f>
        <v>0</v>
      </c>
      <c r="AZ348" s="558"/>
      <c r="BA348" s="558"/>
      <c r="BB348" s="558"/>
      <c r="BC348" s="558"/>
      <c r="BD348" s="557">
        <f t="shared" si="112"/>
        <v>0</v>
      </c>
      <c r="BE348" s="558"/>
      <c r="BF348" s="558"/>
      <c r="BG348" s="558"/>
      <c r="BH348" s="558"/>
      <c r="BI348" s="558"/>
      <c r="BJ348" s="558"/>
      <c r="BK348" s="559">
        <f t="shared" si="121"/>
        <v>0</v>
      </c>
      <c r="BL348" s="558"/>
      <c r="BM348" s="558"/>
      <c r="BN348" s="558"/>
      <c r="BO348" s="558"/>
      <c r="BP348" s="558"/>
      <c r="BQ348" s="560">
        <f t="shared" si="122"/>
        <v>0</v>
      </c>
      <c r="BR348" s="556"/>
      <c r="BS348" s="556"/>
      <c r="BT348" s="556"/>
      <c r="BU348" s="556"/>
      <c r="BV348" s="556"/>
      <c r="BW348" s="560">
        <f t="shared" si="123"/>
        <v>0</v>
      </c>
      <c r="BX348" s="556"/>
      <c r="BY348" s="556"/>
      <c r="BZ348" s="556"/>
      <c r="CA348" s="556"/>
      <c r="CB348" s="556"/>
      <c r="CC348" s="555">
        <f t="shared" si="113"/>
        <v>0</v>
      </c>
      <c r="CD348" s="556"/>
      <c r="CE348" s="556"/>
      <c r="CF348" s="556"/>
      <c r="CG348" s="556"/>
      <c r="CH348" s="556"/>
      <c r="CI348" s="556"/>
      <c r="CK348" s="557">
        <f t="shared" si="114"/>
        <v>0</v>
      </c>
      <c r="CL348" s="558"/>
      <c r="CM348" s="558"/>
      <c r="CN348" s="558"/>
      <c r="CO348" s="558"/>
      <c r="CP348" s="558"/>
      <c r="CQ348" s="558"/>
      <c r="CR348" s="559">
        <f t="shared" si="124"/>
        <v>0</v>
      </c>
      <c r="CS348" s="558"/>
      <c r="CT348" s="558"/>
      <c r="CU348" s="558"/>
      <c r="CV348" s="558"/>
      <c r="CW348" s="558"/>
      <c r="CX348" s="560">
        <f t="shared" si="125"/>
        <v>0</v>
      </c>
      <c r="CY348" s="556"/>
      <c r="CZ348" s="556"/>
      <c r="DA348" s="556"/>
      <c r="DB348" s="556"/>
      <c r="DC348" s="556"/>
      <c r="DD348" s="560">
        <f t="shared" si="126"/>
        <v>0</v>
      </c>
      <c r="DE348" s="556"/>
      <c r="DF348" s="556"/>
      <c r="DG348" s="556"/>
      <c r="DH348" s="556"/>
      <c r="DI348" s="556"/>
      <c r="DJ348" s="555">
        <f t="shared" si="115"/>
        <v>0</v>
      </c>
      <c r="DK348" s="556"/>
      <c r="DL348" s="556"/>
      <c r="DM348" s="556"/>
      <c r="DN348" s="556"/>
      <c r="DO348" s="556"/>
      <c r="DP348" s="556"/>
      <c r="DT348" s="141" t="str">
        <f t="shared" si="127"/>
        <v>-</v>
      </c>
      <c r="DU348" s="558">
        <f>IF(ROWS($DU$25:DU348)&gt;$EH$9,0,ROWS($DU$25:DU348))</f>
        <v>0</v>
      </c>
      <c r="DV348" s="558"/>
      <c r="DW348" s="558"/>
      <c r="DX348" s="558"/>
      <c r="DY348" s="558"/>
      <c r="DZ348" s="557">
        <f t="shared" si="116"/>
        <v>0</v>
      </c>
      <c r="EA348" s="558"/>
      <c r="EB348" s="558"/>
      <c r="EC348" s="558"/>
      <c r="ED348" s="558"/>
      <c r="EE348" s="558"/>
      <c r="EF348" s="558"/>
      <c r="EG348" s="559">
        <f t="shared" si="128"/>
        <v>0</v>
      </c>
      <c r="EH348" s="558"/>
      <c r="EI348" s="558"/>
      <c r="EJ348" s="558"/>
      <c r="EK348" s="558"/>
      <c r="EL348" s="558"/>
      <c r="EM348" s="560">
        <f t="shared" si="129"/>
        <v>0</v>
      </c>
      <c r="EN348" s="556"/>
      <c r="EO348" s="556"/>
      <c r="EP348" s="556"/>
      <c r="EQ348" s="556"/>
      <c r="ER348" s="556"/>
      <c r="ES348" s="560">
        <f t="shared" si="130"/>
        <v>0</v>
      </c>
      <c r="ET348" s="556"/>
      <c r="EU348" s="556"/>
      <c r="EV348" s="556"/>
      <c r="EW348" s="556"/>
      <c r="EX348" s="556"/>
      <c r="EY348" s="555">
        <f t="shared" si="117"/>
        <v>0</v>
      </c>
      <c r="EZ348" s="556"/>
      <c r="FA348" s="556"/>
      <c r="FB348" s="556"/>
      <c r="FC348" s="556"/>
      <c r="FD348" s="556"/>
      <c r="FE348" s="556"/>
      <c r="FG348" s="557">
        <f t="shared" si="118"/>
        <v>0</v>
      </c>
      <c r="FH348" s="558"/>
      <c r="FI348" s="558"/>
      <c r="FJ348" s="558"/>
      <c r="FK348" s="558"/>
      <c r="FL348" s="558"/>
      <c r="FM348" s="558"/>
      <c r="FN348" s="559">
        <f t="shared" si="131"/>
        <v>0</v>
      </c>
      <c r="FO348" s="558"/>
      <c r="FP348" s="558"/>
      <c r="FQ348" s="558"/>
      <c r="FR348" s="558"/>
      <c r="FS348" s="558"/>
      <c r="FT348" s="560">
        <f t="shared" si="132"/>
        <v>0</v>
      </c>
      <c r="FU348" s="556"/>
      <c r="FV348" s="556"/>
      <c r="FW348" s="556"/>
      <c r="FX348" s="556"/>
      <c r="FY348" s="556"/>
      <c r="FZ348" s="560">
        <f t="shared" si="133"/>
        <v>0</v>
      </c>
      <c r="GA348" s="556"/>
      <c r="GB348" s="556"/>
      <c r="GC348" s="556"/>
      <c r="GD348" s="556"/>
      <c r="GE348" s="556"/>
      <c r="GF348" s="555">
        <f t="shared" si="119"/>
        <v>0</v>
      </c>
      <c r="GG348" s="556"/>
      <c r="GH348" s="556"/>
      <c r="GI348" s="556"/>
      <c r="GJ348" s="556"/>
      <c r="GK348" s="556"/>
      <c r="GL348" s="556"/>
      <c r="GV348" s="1"/>
      <c r="GW348" s="1"/>
      <c r="GX348" s="1"/>
      <c r="GY348" s="1"/>
      <c r="GZ348" s="1"/>
      <c r="HA348" s="1"/>
      <c r="HB348" s="1"/>
      <c r="HC348" s="1"/>
      <c r="HD348" s="1"/>
      <c r="HE348" s="1"/>
      <c r="HF348" s="1"/>
      <c r="HG348" s="1"/>
      <c r="HH348" s="1"/>
      <c r="HI348" s="1"/>
    </row>
    <row r="349" spans="50:217" ht="12.75">
      <c r="AX349" s="141" t="str">
        <f t="shared" si="120"/>
        <v>-</v>
      </c>
      <c r="AY349" s="558">
        <f>IF(ROWS($AY$25:AY349)&gt;$BL$9,0,ROWS($AY$25:AY349))</f>
        <v>0</v>
      </c>
      <c r="AZ349" s="558"/>
      <c r="BA349" s="558"/>
      <c r="BB349" s="558"/>
      <c r="BC349" s="558"/>
      <c r="BD349" s="557">
        <f t="shared" si="112"/>
        <v>0</v>
      </c>
      <c r="BE349" s="558"/>
      <c r="BF349" s="558"/>
      <c r="BG349" s="558"/>
      <c r="BH349" s="558"/>
      <c r="BI349" s="558"/>
      <c r="BJ349" s="558"/>
      <c r="BK349" s="559">
        <f t="shared" si="121"/>
        <v>0</v>
      </c>
      <c r="BL349" s="558"/>
      <c r="BM349" s="558"/>
      <c r="BN349" s="558"/>
      <c r="BO349" s="558"/>
      <c r="BP349" s="558"/>
      <c r="BQ349" s="560">
        <f t="shared" si="122"/>
        <v>0</v>
      </c>
      <c r="BR349" s="556"/>
      <c r="BS349" s="556"/>
      <c r="BT349" s="556"/>
      <c r="BU349" s="556"/>
      <c r="BV349" s="556"/>
      <c r="BW349" s="560">
        <f t="shared" si="123"/>
        <v>0</v>
      </c>
      <c r="BX349" s="556"/>
      <c r="BY349" s="556"/>
      <c r="BZ349" s="556"/>
      <c r="CA349" s="556"/>
      <c r="CB349" s="556"/>
      <c r="CC349" s="555">
        <f t="shared" si="113"/>
        <v>0</v>
      </c>
      <c r="CD349" s="556"/>
      <c r="CE349" s="556"/>
      <c r="CF349" s="556"/>
      <c r="CG349" s="556"/>
      <c r="CH349" s="556"/>
      <c r="CI349" s="556"/>
      <c r="CK349" s="557">
        <f t="shared" si="114"/>
        <v>0</v>
      </c>
      <c r="CL349" s="558"/>
      <c r="CM349" s="558"/>
      <c r="CN349" s="558"/>
      <c r="CO349" s="558"/>
      <c r="CP349" s="558"/>
      <c r="CQ349" s="558"/>
      <c r="CR349" s="559">
        <f t="shared" si="124"/>
        <v>0</v>
      </c>
      <c r="CS349" s="558"/>
      <c r="CT349" s="558"/>
      <c r="CU349" s="558"/>
      <c r="CV349" s="558"/>
      <c r="CW349" s="558"/>
      <c r="CX349" s="560">
        <f t="shared" si="125"/>
        <v>0</v>
      </c>
      <c r="CY349" s="556"/>
      <c r="CZ349" s="556"/>
      <c r="DA349" s="556"/>
      <c r="DB349" s="556"/>
      <c r="DC349" s="556"/>
      <c r="DD349" s="560">
        <f t="shared" si="126"/>
        <v>0</v>
      </c>
      <c r="DE349" s="556"/>
      <c r="DF349" s="556"/>
      <c r="DG349" s="556"/>
      <c r="DH349" s="556"/>
      <c r="DI349" s="556"/>
      <c r="DJ349" s="555">
        <f t="shared" si="115"/>
        <v>0</v>
      </c>
      <c r="DK349" s="556"/>
      <c r="DL349" s="556"/>
      <c r="DM349" s="556"/>
      <c r="DN349" s="556"/>
      <c r="DO349" s="556"/>
      <c r="DP349" s="556"/>
      <c r="DT349" s="141" t="str">
        <f t="shared" si="127"/>
        <v>-</v>
      </c>
      <c r="DU349" s="558">
        <f>IF(ROWS($DU$25:DU349)&gt;$EH$9,0,ROWS($DU$25:DU349))</f>
        <v>0</v>
      </c>
      <c r="DV349" s="558"/>
      <c r="DW349" s="558"/>
      <c r="DX349" s="558"/>
      <c r="DY349" s="558"/>
      <c r="DZ349" s="557">
        <f t="shared" si="116"/>
        <v>0</v>
      </c>
      <c r="EA349" s="558"/>
      <c r="EB349" s="558"/>
      <c r="EC349" s="558"/>
      <c r="ED349" s="558"/>
      <c r="EE349" s="558"/>
      <c r="EF349" s="558"/>
      <c r="EG349" s="559">
        <f t="shared" si="128"/>
        <v>0</v>
      </c>
      <c r="EH349" s="558"/>
      <c r="EI349" s="558"/>
      <c r="EJ349" s="558"/>
      <c r="EK349" s="558"/>
      <c r="EL349" s="558"/>
      <c r="EM349" s="560">
        <f t="shared" si="129"/>
        <v>0</v>
      </c>
      <c r="EN349" s="556"/>
      <c r="EO349" s="556"/>
      <c r="EP349" s="556"/>
      <c r="EQ349" s="556"/>
      <c r="ER349" s="556"/>
      <c r="ES349" s="560">
        <f t="shared" si="130"/>
        <v>0</v>
      </c>
      <c r="ET349" s="556"/>
      <c r="EU349" s="556"/>
      <c r="EV349" s="556"/>
      <c r="EW349" s="556"/>
      <c r="EX349" s="556"/>
      <c r="EY349" s="555">
        <f t="shared" si="117"/>
        <v>0</v>
      </c>
      <c r="EZ349" s="556"/>
      <c r="FA349" s="556"/>
      <c r="FB349" s="556"/>
      <c r="FC349" s="556"/>
      <c r="FD349" s="556"/>
      <c r="FE349" s="556"/>
      <c r="FG349" s="557">
        <f t="shared" si="118"/>
        <v>0</v>
      </c>
      <c r="FH349" s="558"/>
      <c r="FI349" s="558"/>
      <c r="FJ349" s="558"/>
      <c r="FK349" s="558"/>
      <c r="FL349" s="558"/>
      <c r="FM349" s="558"/>
      <c r="FN349" s="559">
        <f t="shared" si="131"/>
        <v>0</v>
      </c>
      <c r="FO349" s="558"/>
      <c r="FP349" s="558"/>
      <c r="FQ349" s="558"/>
      <c r="FR349" s="558"/>
      <c r="FS349" s="558"/>
      <c r="FT349" s="560">
        <f t="shared" si="132"/>
        <v>0</v>
      </c>
      <c r="FU349" s="556"/>
      <c r="FV349" s="556"/>
      <c r="FW349" s="556"/>
      <c r="FX349" s="556"/>
      <c r="FY349" s="556"/>
      <c r="FZ349" s="560">
        <f t="shared" si="133"/>
        <v>0</v>
      </c>
      <c r="GA349" s="556"/>
      <c r="GB349" s="556"/>
      <c r="GC349" s="556"/>
      <c r="GD349" s="556"/>
      <c r="GE349" s="556"/>
      <c r="GF349" s="555">
        <f t="shared" si="119"/>
        <v>0</v>
      </c>
      <c r="GG349" s="556"/>
      <c r="GH349" s="556"/>
      <c r="GI349" s="556"/>
      <c r="GJ349" s="556"/>
      <c r="GK349" s="556"/>
      <c r="GL349" s="556"/>
      <c r="GV349" s="1"/>
      <c r="GW349" s="1"/>
      <c r="GX349" s="1"/>
      <c r="GY349" s="1"/>
      <c r="GZ349" s="1"/>
      <c r="HA349" s="1"/>
      <c r="HB349" s="1"/>
      <c r="HC349" s="1"/>
      <c r="HD349" s="1"/>
      <c r="HE349" s="1"/>
      <c r="HF349" s="1"/>
      <c r="HG349" s="1"/>
      <c r="HH349" s="1"/>
      <c r="HI349" s="1"/>
    </row>
    <row r="350" spans="50:217" ht="12.75">
      <c r="AX350" s="141" t="str">
        <f t="shared" si="120"/>
        <v>-</v>
      </c>
      <c r="AY350" s="558">
        <f>IF(ROWS($AY$25:AY350)&gt;$BL$9,0,ROWS($AY$25:AY350))</f>
        <v>0</v>
      </c>
      <c r="AZ350" s="558"/>
      <c r="BA350" s="558"/>
      <c r="BB350" s="558"/>
      <c r="BC350" s="558"/>
      <c r="BD350" s="557">
        <f t="shared" si="112"/>
        <v>0</v>
      </c>
      <c r="BE350" s="558"/>
      <c r="BF350" s="558"/>
      <c r="BG350" s="558"/>
      <c r="BH350" s="558"/>
      <c r="BI350" s="558"/>
      <c r="BJ350" s="558"/>
      <c r="BK350" s="559">
        <f t="shared" si="121"/>
        <v>0</v>
      </c>
      <c r="BL350" s="558"/>
      <c r="BM350" s="558"/>
      <c r="BN350" s="558"/>
      <c r="BO350" s="558"/>
      <c r="BP350" s="558"/>
      <c r="BQ350" s="560">
        <f t="shared" si="122"/>
        <v>0</v>
      </c>
      <c r="BR350" s="556"/>
      <c r="BS350" s="556"/>
      <c r="BT350" s="556"/>
      <c r="BU350" s="556"/>
      <c r="BV350" s="556"/>
      <c r="BW350" s="560">
        <f t="shared" si="123"/>
        <v>0</v>
      </c>
      <c r="BX350" s="556"/>
      <c r="BY350" s="556"/>
      <c r="BZ350" s="556"/>
      <c r="CA350" s="556"/>
      <c r="CB350" s="556"/>
      <c r="CC350" s="555">
        <f t="shared" si="113"/>
        <v>0</v>
      </c>
      <c r="CD350" s="556"/>
      <c r="CE350" s="556"/>
      <c r="CF350" s="556"/>
      <c r="CG350" s="556"/>
      <c r="CH350" s="556"/>
      <c r="CI350" s="556"/>
      <c r="CK350" s="557">
        <f t="shared" si="114"/>
        <v>0</v>
      </c>
      <c r="CL350" s="558"/>
      <c r="CM350" s="558"/>
      <c r="CN350" s="558"/>
      <c r="CO350" s="558"/>
      <c r="CP350" s="558"/>
      <c r="CQ350" s="558"/>
      <c r="CR350" s="559">
        <f t="shared" si="124"/>
        <v>0</v>
      </c>
      <c r="CS350" s="558"/>
      <c r="CT350" s="558"/>
      <c r="CU350" s="558"/>
      <c r="CV350" s="558"/>
      <c r="CW350" s="558"/>
      <c r="CX350" s="560">
        <f t="shared" si="125"/>
        <v>0</v>
      </c>
      <c r="CY350" s="556"/>
      <c r="CZ350" s="556"/>
      <c r="DA350" s="556"/>
      <c r="DB350" s="556"/>
      <c r="DC350" s="556"/>
      <c r="DD350" s="560">
        <f t="shared" si="126"/>
        <v>0</v>
      </c>
      <c r="DE350" s="556"/>
      <c r="DF350" s="556"/>
      <c r="DG350" s="556"/>
      <c r="DH350" s="556"/>
      <c r="DI350" s="556"/>
      <c r="DJ350" s="555">
        <f t="shared" si="115"/>
        <v>0</v>
      </c>
      <c r="DK350" s="556"/>
      <c r="DL350" s="556"/>
      <c r="DM350" s="556"/>
      <c r="DN350" s="556"/>
      <c r="DO350" s="556"/>
      <c r="DP350" s="556"/>
      <c r="DT350" s="141" t="str">
        <f t="shared" si="127"/>
        <v>-</v>
      </c>
      <c r="DU350" s="558">
        <f>IF(ROWS($DU$25:DU350)&gt;$EH$9,0,ROWS($DU$25:DU350))</f>
        <v>0</v>
      </c>
      <c r="DV350" s="558"/>
      <c r="DW350" s="558"/>
      <c r="DX350" s="558"/>
      <c r="DY350" s="558"/>
      <c r="DZ350" s="557">
        <f t="shared" si="116"/>
        <v>0</v>
      </c>
      <c r="EA350" s="558"/>
      <c r="EB350" s="558"/>
      <c r="EC350" s="558"/>
      <c r="ED350" s="558"/>
      <c r="EE350" s="558"/>
      <c r="EF350" s="558"/>
      <c r="EG350" s="559">
        <f t="shared" si="128"/>
        <v>0</v>
      </c>
      <c r="EH350" s="558"/>
      <c r="EI350" s="558"/>
      <c r="EJ350" s="558"/>
      <c r="EK350" s="558"/>
      <c r="EL350" s="558"/>
      <c r="EM350" s="560">
        <f t="shared" si="129"/>
        <v>0</v>
      </c>
      <c r="EN350" s="556"/>
      <c r="EO350" s="556"/>
      <c r="EP350" s="556"/>
      <c r="EQ350" s="556"/>
      <c r="ER350" s="556"/>
      <c r="ES350" s="560">
        <f t="shared" si="130"/>
        <v>0</v>
      </c>
      <c r="ET350" s="556"/>
      <c r="EU350" s="556"/>
      <c r="EV350" s="556"/>
      <c r="EW350" s="556"/>
      <c r="EX350" s="556"/>
      <c r="EY350" s="555">
        <f t="shared" si="117"/>
        <v>0</v>
      </c>
      <c r="EZ350" s="556"/>
      <c r="FA350" s="556"/>
      <c r="FB350" s="556"/>
      <c r="FC350" s="556"/>
      <c r="FD350" s="556"/>
      <c r="FE350" s="556"/>
      <c r="FG350" s="557">
        <f t="shared" si="118"/>
        <v>0</v>
      </c>
      <c r="FH350" s="558"/>
      <c r="FI350" s="558"/>
      <c r="FJ350" s="558"/>
      <c r="FK350" s="558"/>
      <c r="FL350" s="558"/>
      <c r="FM350" s="558"/>
      <c r="FN350" s="559">
        <f t="shared" si="131"/>
        <v>0</v>
      </c>
      <c r="FO350" s="558"/>
      <c r="FP350" s="558"/>
      <c r="FQ350" s="558"/>
      <c r="FR350" s="558"/>
      <c r="FS350" s="558"/>
      <c r="FT350" s="560">
        <f t="shared" si="132"/>
        <v>0</v>
      </c>
      <c r="FU350" s="556"/>
      <c r="FV350" s="556"/>
      <c r="FW350" s="556"/>
      <c r="FX350" s="556"/>
      <c r="FY350" s="556"/>
      <c r="FZ350" s="560">
        <f t="shared" si="133"/>
        <v>0</v>
      </c>
      <c r="GA350" s="556"/>
      <c r="GB350" s="556"/>
      <c r="GC350" s="556"/>
      <c r="GD350" s="556"/>
      <c r="GE350" s="556"/>
      <c r="GF350" s="555">
        <f t="shared" si="119"/>
        <v>0</v>
      </c>
      <c r="GG350" s="556"/>
      <c r="GH350" s="556"/>
      <c r="GI350" s="556"/>
      <c r="GJ350" s="556"/>
      <c r="GK350" s="556"/>
      <c r="GL350" s="556"/>
      <c r="GV350" s="1"/>
      <c r="GW350" s="1"/>
      <c r="GX350" s="1"/>
      <c r="GY350" s="1"/>
      <c r="GZ350" s="1"/>
      <c r="HA350" s="1"/>
      <c r="HB350" s="1"/>
      <c r="HC350" s="1"/>
      <c r="HD350" s="1"/>
      <c r="HE350" s="1"/>
      <c r="HF350" s="1"/>
      <c r="HG350" s="1"/>
      <c r="HH350" s="1"/>
      <c r="HI350" s="1"/>
    </row>
    <row r="351" spans="50:217" ht="12.75">
      <c r="AX351" s="141" t="str">
        <f t="shared" si="120"/>
        <v>-</v>
      </c>
      <c r="AY351" s="558">
        <f>IF(ROWS($AY$25:AY351)&gt;$BL$9,0,ROWS($AY$25:AY351))</f>
        <v>0</v>
      </c>
      <c r="AZ351" s="558"/>
      <c r="BA351" s="558"/>
      <c r="BB351" s="558"/>
      <c r="BC351" s="558"/>
      <c r="BD351" s="557">
        <f t="shared" si="112"/>
        <v>0</v>
      </c>
      <c r="BE351" s="558"/>
      <c r="BF351" s="558"/>
      <c r="BG351" s="558"/>
      <c r="BH351" s="558"/>
      <c r="BI351" s="558"/>
      <c r="BJ351" s="558"/>
      <c r="BK351" s="559">
        <f t="shared" si="121"/>
        <v>0</v>
      </c>
      <c r="BL351" s="558"/>
      <c r="BM351" s="558"/>
      <c r="BN351" s="558"/>
      <c r="BO351" s="558"/>
      <c r="BP351" s="558"/>
      <c r="BQ351" s="560">
        <f t="shared" si="122"/>
        <v>0</v>
      </c>
      <c r="BR351" s="556"/>
      <c r="BS351" s="556"/>
      <c r="BT351" s="556"/>
      <c r="BU351" s="556"/>
      <c r="BV351" s="556"/>
      <c r="BW351" s="560">
        <f t="shared" si="123"/>
        <v>0</v>
      </c>
      <c r="BX351" s="556"/>
      <c r="BY351" s="556"/>
      <c r="BZ351" s="556"/>
      <c r="CA351" s="556"/>
      <c r="CB351" s="556"/>
      <c r="CC351" s="555">
        <f t="shared" si="113"/>
        <v>0</v>
      </c>
      <c r="CD351" s="556"/>
      <c r="CE351" s="556"/>
      <c r="CF351" s="556"/>
      <c r="CG351" s="556"/>
      <c r="CH351" s="556"/>
      <c r="CI351" s="556"/>
      <c r="CK351" s="557">
        <f t="shared" si="114"/>
        <v>0</v>
      </c>
      <c r="CL351" s="558"/>
      <c r="CM351" s="558"/>
      <c r="CN351" s="558"/>
      <c r="CO351" s="558"/>
      <c r="CP351" s="558"/>
      <c r="CQ351" s="558"/>
      <c r="CR351" s="559">
        <f t="shared" si="124"/>
        <v>0</v>
      </c>
      <c r="CS351" s="558"/>
      <c r="CT351" s="558"/>
      <c r="CU351" s="558"/>
      <c r="CV351" s="558"/>
      <c r="CW351" s="558"/>
      <c r="CX351" s="560">
        <f t="shared" si="125"/>
        <v>0</v>
      </c>
      <c r="CY351" s="556"/>
      <c r="CZ351" s="556"/>
      <c r="DA351" s="556"/>
      <c r="DB351" s="556"/>
      <c r="DC351" s="556"/>
      <c r="DD351" s="560">
        <f t="shared" si="126"/>
        <v>0</v>
      </c>
      <c r="DE351" s="556"/>
      <c r="DF351" s="556"/>
      <c r="DG351" s="556"/>
      <c r="DH351" s="556"/>
      <c r="DI351" s="556"/>
      <c r="DJ351" s="555">
        <f t="shared" si="115"/>
        <v>0</v>
      </c>
      <c r="DK351" s="556"/>
      <c r="DL351" s="556"/>
      <c r="DM351" s="556"/>
      <c r="DN351" s="556"/>
      <c r="DO351" s="556"/>
      <c r="DP351" s="556"/>
      <c r="DT351" s="141" t="str">
        <f t="shared" si="127"/>
        <v>-</v>
      </c>
      <c r="DU351" s="558">
        <f>IF(ROWS($DU$25:DU351)&gt;$EH$9,0,ROWS($DU$25:DU351))</f>
        <v>0</v>
      </c>
      <c r="DV351" s="558"/>
      <c r="DW351" s="558"/>
      <c r="DX351" s="558"/>
      <c r="DY351" s="558"/>
      <c r="DZ351" s="557">
        <f t="shared" si="116"/>
        <v>0</v>
      </c>
      <c r="EA351" s="558"/>
      <c r="EB351" s="558"/>
      <c r="EC351" s="558"/>
      <c r="ED351" s="558"/>
      <c r="EE351" s="558"/>
      <c r="EF351" s="558"/>
      <c r="EG351" s="559">
        <f t="shared" si="128"/>
        <v>0</v>
      </c>
      <c r="EH351" s="558"/>
      <c r="EI351" s="558"/>
      <c r="EJ351" s="558"/>
      <c r="EK351" s="558"/>
      <c r="EL351" s="558"/>
      <c r="EM351" s="560">
        <f t="shared" si="129"/>
        <v>0</v>
      </c>
      <c r="EN351" s="556"/>
      <c r="EO351" s="556"/>
      <c r="EP351" s="556"/>
      <c r="EQ351" s="556"/>
      <c r="ER351" s="556"/>
      <c r="ES351" s="560">
        <f t="shared" si="130"/>
        <v>0</v>
      </c>
      <c r="ET351" s="556"/>
      <c r="EU351" s="556"/>
      <c r="EV351" s="556"/>
      <c r="EW351" s="556"/>
      <c r="EX351" s="556"/>
      <c r="EY351" s="555">
        <f t="shared" si="117"/>
        <v>0</v>
      </c>
      <c r="EZ351" s="556"/>
      <c r="FA351" s="556"/>
      <c r="FB351" s="556"/>
      <c r="FC351" s="556"/>
      <c r="FD351" s="556"/>
      <c r="FE351" s="556"/>
      <c r="FG351" s="557">
        <f t="shared" si="118"/>
        <v>0</v>
      </c>
      <c r="FH351" s="558"/>
      <c r="FI351" s="558"/>
      <c r="FJ351" s="558"/>
      <c r="FK351" s="558"/>
      <c r="FL351" s="558"/>
      <c r="FM351" s="558"/>
      <c r="FN351" s="559">
        <f t="shared" si="131"/>
        <v>0</v>
      </c>
      <c r="FO351" s="558"/>
      <c r="FP351" s="558"/>
      <c r="FQ351" s="558"/>
      <c r="FR351" s="558"/>
      <c r="FS351" s="558"/>
      <c r="FT351" s="560">
        <f t="shared" si="132"/>
        <v>0</v>
      </c>
      <c r="FU351" s="556"/>
      <c r="FV351" s="556"/>
      <c r="FW351" s="556"/>
      <c r="FX351" s="556"/>
      <c r="FY351" s="556"/>
      <c r="FZ351" s="560">
        <f t="shared" si="133"/>
        <v>0</v>
      </c>
      <c r="GA351" s="556"/>
      <c r="GB351" s="556"/>
      <c r="GC351" s="556"/>
      <c r="GD351" s="556"/>
      <c r="GE351" s="556"/>
      <c r="GF351" s="555">
        <f t="shared" si="119"/>
        <v>0</v>
      </c>
      <c r="GG351" s="556"/>
      <c r="GH351" s="556"/>
      <c r="GI351" s="556"/>
      <c r="GJ351" s="556"/>
      <c r="GK351" s="556"/>
      <c r="GL351" s="556"/>
      <c r="GV351" s="1"/>
      <c r="GW351" s="1"/>
      <c r="GX351" s="1"/>
      <c r="GY351" s="1"/>
      <c r="GZ351" s="1"/>
      <c r="HA351" s="1"/>
      <c r="HB351" s="1"/>
      <c r="HC351" s="1"/>
      <c r="HD351" s="1"/>
      <c r="HE351" s="1"/>
      <c r="HF351" s="1"/>
      <c r="HG351" s="1"/>
      <c r="HH351" s="1"/>
      <c r="HI351" s="1"/>
    </row>
    <row r="352" spans="50:217" ht="12.75">
      <c r="AX352" s="141" t="str">
        <f t="shared" si="120"/>
        <v>-</v>
      </c>
      <c r="AY352" s="558">
        <f>IF(ROWS($AY$25:AY352)&gt;$BL$9,0,ROWS($AY$25:AY352))</f>
        <v>0</v>
      </c>
      <c r="AZ352" s="558"/>
      <c r="BA352" s="558"/>
      <c r="BB352" s="558"/>
      <c r="BC352" s="558"/>
      <c r="BD352" s="557">
        <f t="shared" si="112"/>
        <v>0</v>
      </c>
      <c r="BE352" s="558"/>
      <c r="BF352" s="558"/>
      <c r="BG352" s="558"/>
      <c r="BH352" s="558"/>
      <c r="BI352" s="558"/>
      <c r="BJ352" s="558"/>
      <c r="BK352" s="559">
        <f t="shared" si="121"/>
        <v>0</v>
      </c>
      <c r="BL352" s="558"/>
      <c r="BM352" s="558"/>
      <c r="BN352" s="558"/>
      <c r="BO352" s="558"/>
      <c r="BP352" s="558"/>
      <c r="BQ352" s="560">
        <f t="shared" si="122"/>
        <v>0</v>
      </c>
      <c r="BR352" s="556"/>
      <c r="BS352" s="556"/>
      <c r="BT352" s="556"/>
      <c r="BU352" s="556"/>
      <c r="BV352" s="556"/>
      <c r="BW352" s="560">
        <f t="shared" si="123"/>
        <v>0</v>
      </c>
      <c r="BX352" s="556"/>
      <c r="BY352" s="556"/>
      <c r="BZ352" s="556"/>
      <c r="CA352" s="556"/>
      <c r="CB352" s="556"/>
      <c r="CC352" s="555">
        <f t="shared" si="113"/>
        <v>0</v>
      </c>
      <c r="CD352" s="556"/>
      <c r="CE352" s="556"/>
      <c r="CF352" s="556"/>
      <c r="CG352" s="556"/>
      <c r="CH352" s="556"/>
      <c r="CI352" s="556"/>
      <c r="CK352" s="557">
        <f t="shared" si="114"/>
        <v>0</v>
      </c>
      <c r="CL352" s="558"/>
      <c r="CM352" s="558"/>
      <c r="CN352" s="558"/>
      <c r="CO352" s="558"/>
      <c r="CP352" s="558"/>
      <c r="CQ352" s="558"/>
      <c r="CR352" s="559">
        <f t="shared" si="124"/>
        <v>0</v>
      </c>
      <c r="CS352" s="558"/>
      <c r="CT352" s="558"/>
      <c r="CU352" s="558"/>
      <c r="CV352" s="558"/>
      <c r="CW352" s="558"/>
      <c r="CX352" s="560">
        <f t="shared" si="125"/>
        <v>0</v>
      </c>
      <c r="CY352" s="556"/>
      <c r="CZ352" s="556"/>
      <c r="DA352" s="556"/>
      <c r="DB352" s="556"/>
      <c r="DC352" s="556"/>
      <c r="DD352" s="560">
        <f t="shared" si="126"/>
        <v>0</v>
      </c>
      <c r="DE352" s="556"/>
      <c r="DF352" s="556"/>
      <c r="DG352" s="556"/>
      <c r="DH352" s="556"/>
      <c r="DI352" s="556"/>
      <c r="DJ352" s="555">
        <f t="shared" si="115"/>
        <v>0</v>
      </c>
      <c r="DK352" s="556"/>
      <c r="DL352" s="556"/>
      <c r="DM352" s="556"/>
      <c r="DN352" s="556"/>
      <c r="DO352" s="556"/>
      <c r="DP352" s="556"/>
      <c r="DT352" s="141" t="str">
        <f t="shared" si="127"/>
        <v>-</v>
      </c>
      <c r="DU352" s="558">
        <f>IF(ROWS($DU$25:DU352)&gt;$EH$9,0,ROWS($DU$25:DU352))</f>
        <v>0</v>
      </c>
      <c r="DV352" s="558"/>
      <c r="DW352" s="558"/>
      <c r="DX352" s="558"/>
      <c r="DY352" s="558"/>
      <c r="DZ352" s="557">
        <f t="shared" si="116"/>
        <v>0</v>
      </c>
      <c r="EA352" s="558"/>
      <c r="EB352" s="558"/>
      <c r="EC352" s="558"/>
      <c r="ED352" s="558"/>
      <c r="EE352" s="558"/>
      <c r="EF352" s="558"/>
      <c r="EG352" s="559">
        <f t="shared" si="128"/>
        <v>0</v>
      </c>
      <c r="EH352" s="558"/>
      <c r="EI352" s="558"/>
      <c r="EJ352" s="558"/>
      <c r="EK352" s="558"/>
      <c r="EL352" s="558"/>
      <c r="EM352" s="560">
        <f t="shared" si="129"/>
        <v>0</v>
      </c>
      <c r="EN352" s="556"/>
      <c r="EO352" s="556"/>
      <c r="EP352" s="556"/>
      <c r="EQ352" s="556"/>
      <c r="ER352" s="556"/>
      <c r="ES352" s="560">
        <f t="shared" si="130"/>
        <v>0</v>
      </c>
      <c r="ET352" s="556"/>
      <c r="EU352" s="556"/>
      <c r="EV352" s="556"/>
      <c r="EW352" s="556"/>
      <c r="EX352" s="556"/>
      <c r="EY352" s="555">
        <f t="shared" si="117"/>
        <v>0</v>
      </c>
      <c r="EZ352" s="556"/>
      <c r="FA352" s="556"/>
      <c r="FB352" s="556"/>
      <c r="FC352" s="556"/>
      <c r="FD352" s="556"/>
      <c r="FE352" s="556"/>
      <c r="FG352" s="557">
        <f t="shared" si="118"/>
        <v>0</v>
      </c>
      <c r="FH352" s="558"/>
      <c r="FI352" s="558"/>
      <c r="FJ352" s="558"/>
      <c r="FK352" s="558"/>
      <c r="FL352" s="558"/>
      <c r="FM352" s="558"/>
      <c r="FN352" s="559">
        <f t="shared" si="131"/>
        <v>0</v>
      </c>
      <c r="FO352" s="558"/>
      <c r="FP352" s="558"/>
      <c r="FQ352" s="558"/>
      <c r="FR352" s="558"/>
      <c r="FS352" s="558"/>
      <c r="FT352" s="560">
        <f t="shared" si="132"/>
        <v>0</v>
      </c>
      <c r="FU352" s="556"/>
      <c r="FV352" s="556"/>
      <c r="FW352" s="556"/>
      <c r="FX352" s="556"/>
      <c r="FY352" s="556"/>
      <c r="FZ352" s="560">
        <f t="shared" si="133"/>
        <v>0</v>
      </c>
      <c r="GA352" s="556"/>
      <c r="GB352" s="556"/>
      <c r="GC352" s="556"/>
      <c r="GD352" s="556"/>
      <c r="GE352" s="556"/>
      <c r="GF352" s="555">
        <f t="shared" si="119"/>
        <v>0</v>
      </c>
      <c r="GG352" s="556"/>
      <c r="GH352" s="556"/>
      <c r="GI352" s="556"/>
      <c r="GJ352" s="556"/>
      <c r="GK352" s="556"/>
      <c r="GL352" s="556"/>
      <c r="GV352" s="1"/>
      <c r="GW352" s="1"/>
      <c r="GX352" s="1"/>
      <c r="GY352" s="1"/>
      <c r="GZ352" s="1"/>
      <c r="HA352" s="1"/>
      <c r="HB352" s="1"/>
      <c r="HC352" s="1"/>
      <c r="HD352" s="1"/>
      <c r="HE352" s="1"/>
      <c r="HF352" s="1"/>
      <c r="HG352" s="1"/>
      <c r="HH352" s="1"/>
      <c r="HI352" s="1"/>
    </row>
    <row r="353" spans="50:217" ht="12.75">
      <c r="AX353" s="141" t="str">
        <f t="shared" si="120"/>
        <v>-</v>
      </c>
      <c r="AY353" s="558">
        <f>IF(ROWS($AY$25:AY353)&gt;$BL$9,0,ROWS($AY$25:AY353))</f>
        <v>0</v>
      </c>
      <c r="AZ353" s="558"/>
      <c r="BA353" s="558"/>
      <c r="BB353" s="558"/>
      <c r="BC353" s="558"/>
      <c r="BD353" s="557">
        <f t="shared" si="112"/>
        <v>0</v>
      </c>
      <c r="BE353" s="558"/>
      <c r="BF353" s="558"/>
      <c r="BG353" s="558"/>
      <c r="BH353" s="558"/>
      <c r="BI353" s="558"/>
      <c r="BJ353" s="558"/>
      <c r="BK353" s="559">
        <f t="shared" si="121"/>
        <v>0</v>
      </c>
      <c r="BL353" s="558"/>
      <c r="BM353" s="558"/>
      <c r="BN353" s="558"/>
      <c r="BO353" s="558"/>
      <c r="BP353" s="558"/>
      <c r="BQ353" s="560">
        <f t="shared" si="122"/>
        <v>0</v>
      </c>
      <c r="BR353" s="556"/>
      <c r="BS353" s="556"/>
      <c r="BT353" s="556"/>
      <c r="BU353" s="556"/>
      <c r="BV353" s="556"/>
      <c r="BW353" s="560">
        <f t="shared" si="123"/>
        <v>0</v>
      </c>
      <c r="BX353" s="556"/>
      <c r="BY353" s="556"/>
      <c r="BZ353" s="556"/>
      <c r="CA353" s="556"/>
      <c r="CB353" s="556"/>
      <c r="CC353" s="555">
        <f t="shared" si="113"/>
        <v>0</v>
      </c>
      <c r="CD353" s="556"/>
      <c r="CE353" s="556"/>
      <c r="CF353" s="556"/>
      <c r="CG353" s="556"/>
      <c r="CH353" s="556"/>
      <c r="CI353" s="556"/>
      <c r="CK353" s="557">
        <f t="shared" si="114"/>
        <v>0</v>
      </c>
      <c r="CL353" s="558"/>
      <c r="CM353" s="558"/>
      <c r="CN353" s="558"/>
      <c r="CO353" s="558"/>
      <c r="CP353" s="558"/>
      <c r="CQ353" s="558"/>
      <c r="CR353" s="559">
        <f t="shared" si="124"/>
        <v>0</v>
      </c>
      <c r="CS353" s="558"/>
      <c r="CT353" s="558"/>
      <c r="CU353" s="558"/>
      <c r="CV353" s="558"/>
      <c r="CW353" s="558"/>
      <c r="CX353" s="560">
        <f t="shared" si="125"/>
        <v>0</v>
      </c>
      <c r="CY353" s="556"/>
      <c r="CZ353" s="556"/>
      <c r="DA353" s="556"/>
      <c r="DB353" s="556"/>
      <c r="DC353" s="556"/>
      <c r="DD353" s="560">
        <f t="shared" si="126"/>
        <v>0</v>
      </c>
      <c r="DE353" s="556"/>
      <c r="DF353" s="556"/>
      <c r="DG353" s="556"/>
      <c r="DH353" s="556"/>
      <c r="DI353" s="556"/>
      <c r="DJ353" s="555">
        <f t="shared" si="115"/>
        <v>0</v>
      </c>
      <c r="DK353" s="556"/>
      <c r="DL353" s="556"/>
      <c r="DM353" s="556"/>
      <c r="DN353" s="556"/>
      <c r="DO353" s="556"/>
      <c r="DP353" s="556"/>
      <c r="DT353" s="141" t="str">
        <f t="shared" si="127"/>
        <v>-</v>
      </c>
      <c r="DU353" s="558">
        <f>IF(ROWS($DU$25:DU353)&gt;$EH$9,0,ROWS($DU$25:DU353))</f>
        <v>0</v>
      </c>
      <c r="DV353" s="558"/>
      <c r="DW353" s="558"/>
      <c r="DX353" s="558"/>
      <c r="DY353" s="558"/>
      <c r="DZ353" s="557">
        <f t="shared" si="116"/>
        <v>0</v>
      </c>
      <c r="EA353" s="558"/>
      <c r="EB353" s="558"/>
      <c r="EC353" s="558"/>
      <c r="ED353" s="558"/>
      <c r="EE353" s="558"/>
      <c r="EF353" s="558"/>
      <c r="EG353" s="559">
        <f t="shared" si="128"/>
        <v>0</v>
      </c>
      <c r="EH353" s="558"/>
      <c r="EI353" s="558"/>
      <c r="EJ353" s="558"/>
      <c r="EK353" s="558"/>
      <c r="EL353" s="558"/>
      <c r="EM353" s="560">
        <f t="shared" si="129"/>
        <v>0</v>
      </c>
      <c r="EN353" s="556"/>
      <c r="EO353" s="556"/>
      <c r="EP353" s="556"/>
      <c r="EQ353" s="556"/>
      <c r="ER353" s="556"/>
      <c r="ES353" s="560">
        <f t="shared" si="130"/>
        <v>0</v>
      </c>
      <c r="ET353" s="556"/>
      <c r="EU353" s="556"/>
      <c r="EV353" s="556"/>
      <c r="EW353" s="556"/>
      <c r="EX353" s="556"/>
      <c r="EY353" s="555">
        <f t="shared" si="117"/>
        <v>0</v>
      </c>
      <c r="EZ353" s="556"/>
      <c r="FA353" s="556"/>
      <c r="FB353" s="556"/>
      <c r="FC353" s="556"/>
      <c r="FD353" s="556"/>
      <c r="FE353" s="556"/>
      <c r="FG353" s="557">
        <f t="shared" si="118"/>
        <v>0</v>
      </c>
      <c r="FH353" s="558"/>
      <c r="FI353" s="558"/>
      <c r="FJ353" s="558"/>
      <c r="FK353" s="558"/>
      <c r="FL353" s="558"/>
      <c r="FM353" s="558"/>
      <c r="FN353" s="559">
        <f t="shared" si="131"/>
        <v>0</v>
      </c>
      <c r="FO353" s="558"/>
      <c r="FP353" s="558"/>
      <c r="FQ353" s="558"/>
      <c r="FR353" s="558"/>
      <c r="FS353" s="558"/>
      <c r="FT353" s="560">
        <f t="shared" si="132"/>
        <v>0</v>
      </c>
      <c r="FU353" s="556"/>
      <c r="FV353" s="556"/>
      <c r="FW353" s="556"/>
      <c r="FX353" s="556"/>
      <c r="FY353" s="556"/>
      <c r="FZ353" s="560">
        <f t="shared" si="133"/>
        <v>0</v>
      </c>
      <c r="GA353" s="556"/>
      <c r="GB353" s="556"/>
      <c r="GC353" s="556"/>
      <c r="GD353" s="556"/>
      <c r="GE353" s="556"/>
      <c r="GF353" s="555">
        <f t="shared" si="119"/>
        <v>0</v>
      </c>
      <c r="GG353" s="556"/>
      <c r="GH353" s="556"/>
      <c r="GI353" s="556"/>
      <c r="GJ353" s="556"/>
      <c r="GK353" s="556"/>
      <c r="GL353" s="556"/>
      <c r="GV353" s="1"/>
      <c r="GW353" s="1"/>
      <c r="GX353" s="1"/>
      <c r="GY353" s="1"/>
      <c r="GZ353" s="1"/>
      <c r="HA353" s="1"/>
      <c r="HB353" s="1"/>
      <c r="HC353" s="1"/>
      <c r="HD353" s="1"/>
      <c r="HE353" s="1"/>
      <c r="HF353" s="1"/>
      <c r="HG353" s="1"/>
      <c r="HH353" s="1"/>
      <c r="HI353" s="1"/>
    </row>
    <row r="354" spans="50:217" ht="12.75">
      <c r="AX354" s="141" t="str">
        <f t="shared" si="120"/>
        <v>-</v>
      </c>
      <c r="AY354" s="558">
        <f>IF(ROWS($AY$25:AY354)&gt;$BL$9,0,ROWS($AY$25:AY354))</f>
        <v>0</v>
      </c>
      <c r="AZ354" s="558"/>
      <c r="BA354" s="558"/>
      <c r="BB354" s="558"/>
      <c r="BC354" s="558"/>
      <c r="BD354" s="557">
        <f t="shared" si="112"/>
        <v>0</v>
      </c>
      <c r="BE354" s="558"/>
      <c r="BF354" s="558"/>
      <c r="BG354" s="558"/>
      <c r="BH354" s="558"/>
      <c r="BI354" s="558"/>
      <c r="BJ354" s="558"/>
      <c r="BK354" s="559">
        <f t="shared" si="121"/>
        <v>0</v>
      </c>
      <c r="BL354" s="558"/>
      <c r="BM354" s="558"/>
      <c r="BN354" s="558"/>
      <c r="BO354" s="558"/>
      <c r="BP354" s="558"/>
      <c r="BQ354" s="560">
        <f t="shared" si="122"/>
        <v>0</v>
      </c>
      <c r="BR354" s="556"/>
      <c r="BS354" s="556"/>
      <c r="BT354" s="556"/>
      <c r="BU354" s="556"/>
      <c r="BV354" s="556"/>
      <c r="BW354" s="560">
        <f t="shared" si="123"/>
        <v>0</v>
      </c>
      <c r="BX354" s="556"/>
      <c r="BY354" s="556"/>
      <c r="BZ354" s="556"/>
      <c r="CA354" s="556"/>
      <c r="CB354" s="556"/>
      <c r="CC354" s="555">
        <f t="shared" si="113"/>
        <v>0</v>
      </c>
      <c r="CD354" s="556"/>
      <c r="CE354" s="556"/>
      <c r="CF354" s="556"/>
      <c r="CG354" s="556"/>
      <c r="CH354" s="556"/>
      <c r="CI354" s="556"/>
      <c r="CK354" s="557">
        <f t="shared" si="114"/>
        <v>0</v>
      </c>
      <c r="CL354" s="558"/>
      <c r="CM354" s="558"/>
      <c r="CN354" s="558"/>
      <c r="CO354" s="558"/>
      <c r="CP354" s="558"/>
      <c r="CQ354" s="558"/>
      <c r="CR354" s="559">
        <f t="shared" si="124"/>
        <v>0</v>
      </c>
      <c r="CS354" s="558"/>
      <c r="CT354" s="558"/>
      <c r="CU354" s="558"/>
      <c r="CV354" s="558"/>
      <c r="CW354" s="558"/>
      <c r="CX354" s="560">
        <f t="shared" si="125"/>
        <v>0</v>
      </c>
      <c r="CY354" s="556"/>
      <c r="CZ354" s="556"/>
      <c r="DA354" s="556"/>
      <c r="DB354" s="556"/>
      <c r="DC354" s="556"/>
      <c r="DD354" s="560">
        <f t="shared" si="126"/>
        <v>0</v>
      </c>
      <c r="DE354" s="556"/>
      <c r="DF354" s="556"/>
      <c r="DG354" s="556"/>
      <c r="DH354" s="556"/>
      <c r="DI354" s="556"/>
      <c r="DJ354" s="555">
        <f t="shared" si="115"/>
        <v>0</v>
      </c>
      <c r="DK354" s="556"/>
      <c r="DL354" s="556"/>
      <c r="DM354" s="556"/>
      <c r="DN354" s="556"/>
      <c r="DO354" s="556"/>
      <c r="DP354" s="556"/>
      <c r="DT354" s="141" t="str">
        <f t="shared" si="127"/>
        <v>-</v>
      </c>
      <c r="DU354" s="558">
        <f>IF(ROWS($DU$25:DU354)&gt;$EH$9,0,ROWS($DU$25:DU354))</f>
        <v>0</v>
      </c>
      <c r="DV354" s="558"/>
      <c r="DW354" s="558"/>
      <c r="DX354" s="558"/>
      <c r="DY354" s="558"/>
      <c r="DZ354" s="557">
        <f t="shared" si="116"/>
        <v>0</v>
      </c>
      <c r="EA354" s="558"/>
      <c r="EB354" s="558"/>
      <c r="EC354" s="558"/>
      <c r="ED354" s="558"/>
      <c r="EE354" s="558"/>
      <c r="EF354" s="558"/>
      <c r="EG354" s="559">
        <f t="shared" si="128"/>
        <v>0</v>
      </c>
      <c r="EH354" s="558"/>
      <c r="EI354" s="558"/>
      <c r="EJ354" s="558"/>
      <c r="EK354" s="558"/>
      <c r="EL354" s="558"/>
      <c r="EM354" s="560">
        <f t="shared" si="129"/>
        <v>0</v>
      </c>
      <c r="EN354" s="556"/>
      <c r="EO354" s="556"/>
      <c r="EP354" s="556"/>
      <c r="EQ354" s="556"/>
      <c r="ER354" s="556"/>
      <c r="ES354" s="560">
        <f t="shared" si="130"/>
        <v>0</v>
      </c>
      <c r="ET354" s="556"/>
      <c r="EU354" s="556"/>
      <c r="EV354" s="556"/>
      <c r="EW354" s="556"/>
      <c r="EX354" s="556"/>
      <c r="EY354" s="555">
        <f t="shared" si="117"/>
        <v>0</v>
      </c>
      <c r="EZ354" s="556"/>
      <c r="FA354" s="556"/>
      <c r="FB354" s="556"/>
      <c r="FC354" s="556"/>
      <c r="FD354" s="556"/>
      <c r="FE354" s="556"/>
      <c r="FG354" s="557">
        <f t="shared" si="118"/>
        <v>0</v>
      </c>
      <c r="FH354" s="558"/>
      <c r="FI354" s="558"/>
      <c r="FJ354" s="558"/>
      <c r="FK354" s="558"/>
      <c r="FL354" s="558"/>
      <c r="FM354" s="558"/>
      <c r="FN354" s="559">
        <f t="shared" si="131"/>
        <v>0</v>
      </c>
      <c r="FO354" s="558"/>
      <c r="FP354" s="558"/>
      <c r="FQ354" s="558"/>
      <c r="FR354" s="558"/>
      <c r="FS354" s="558"/>
      <c r="FT354" s="560">
        <f t="shared" si="132"/>
        <v>0</v>
      </c>
      <c r="FU354" s="556"/>
      <c r="FV354" s="556"/>
      <c r="FW354" s="556"/>
      <c r="FX354" s="556"/>
      <c r="FY354" s="556"/>
      <c r="FZ354" s="560">
        <f t="shared" si="133"/>
        <v>0</v>
      </c>
      <c r="GA354" s="556"/>
      <c r="GB354" s="556"/>
      <c r="GC354" s="556"/>
      <c r="GD354" s="556"/>
      <c r="GE354" s="556"/>
      <c r="GF354" s="555">
        <f t="shared" si="119"/>
        <v>0</v>
      </c>
      <c r="GG354" s="556"/>
      <c r="GH354" s="556"/>
      <c r="GI354" s="556"/>
      <c r="GJ354" s="556"/>
      <c r="GK354" s="556"/>
      <c r="GL354" s="556"/>
      <c r="GV354" s="1"/>
      <c r="GW354" s="1"/>
      <c r="GX354" s="1"/>
      <c r="GY354" s="1"/>
      <c r="GZ354" s="1"/>
      <c r="HA354" s="1"/>
      <c r="HB354" s="1"/>
      <c r="HC354" s="1"/>
      <c r="HD354" s="1"/>
      <c r="HE354" s="1"/>
      <c r="HF354" s="1"/>
      <c r="HG354" s="1"/>
      <c r="HH354" s="1"/>
      <c r="HI354" s="1"/>
    </row>
    <row r="355" spans="50:217" ht="12.75">
      <c r="AX355" s="141" t="str">
        <f t="shared" si="120"/>
        <v>-</v>
      </c>
      <c r="AY355" s="558">
        <f>IF(ROWS($AY$25:AY355)&gt;$BL$9,0,ROWS($AY$25:AY355))</f>
        <v>0</v>
      </c>
      <c r="AZ355" s="558"/>
      <c r="BA355" s="558"/>
      <c r="BB355" s="558"/>
      <c r="BC355" s="558"/>
      <c r="BD355" s="557">
        <f t="shared" si="112"/>
        <v>0</v>
      </c>
      <c r="BE355" s="558"/>
      <c r="BF355" s="558"/>
      <c r="BG355" s="558"/>
      <c r="BH355" s="558"/>
      <c r="BI355" s="558"/>
      <c r="BJ355" s="558"/>
      <c r="BK355" s="559">
        <f t="shared" si="121"/>
        <v>0</v>
      </c>
      <c r="BL355" s="558"/>
      <c r="BM355" s="558"/>
      <c r="BN355" s="558"/>
      <c r="BO355" s="558"/>
      <c r="BP355" s="558"/>
      <c r="BQ355" s="560">
        <f t="shared" si="122"/>
        <v>0</v>
      </c>
      <c r="BR355" s="556"/>
      <c r="BS355" s="556"/>
      <c r="BT355" s="556"/>
      <c r="BU355" s="556"/>
      <c r="BV355" s="556"/>
      <c r="BW355" s="560">
        <f t="shared" si="123"/>
        <v>0</v>
      </c>
      <c r="BX355" s="556"/>
      <c r="BY355" s="556"/>
      <c r="BZ355" s="556"/>
      <c r="CA355" s="556"/>
      <c r="CB355" s="556"/>
      <c r="CC355" s="555">
        <f t="shared" si="113"/>
        <v>0</v>
      </c>
      <c r="CD355" s="556"/>
      <c r="CE355" s="556"/>
      <c r="CF355" s="556"/>
      <c r="CG355" s="556"/>
      <c r="CH355" s="556"/>
      <c r="CI355" s="556"/>
      <c r="CK355" s="557">
        <f t="shared" si="114"/>
        <v>0</v>
      </c>
      <c r="CL355" s="558"/>
      <c r="CM355" s="558"/>
      <c r="CN355" s="558"/>
      <c r="CO355" s="558"/>
      <c r="CP355" s="558"/>
      <c r="CQ355" s="558"/>
      <c r="CR355" s="559">
        <f t="shared" si="124"/>
        <v>0</v>
      </c>
      <c r="CS355" s="558"/>
      <c r="CT355" s="558"/>
      <c r="CU355" s="558"/>
      <c r="CV355" s="558"/>
      <c r="CW355" s="558"/>
      <c r="CX355" s="560">
        <f t="shared" si="125"/>
        <v>0</v>
      </c>
      <c r="CY355" s="556"/>
      <c r="CZ355" s="556"/>
      <c r="DA355" s="556"/>
      <c r="DB355" s="556"/>
      <c r="DC355" s="556"/>
      <c r="DD355" s="560">
        <f t="shared" si="126"/>
        <v>0</v>
      </c>
      <c r="DE355" s="556"/>
      <c r="DF355" s="556"/>
      <c r="DG355" s="556"/>
      <c r="DH355" s="556"/>
      <c r="DI355" s="556"/>
      <c r="DJ355" s="555">
        <f t="shared" si="115"/>
        <v>0</v>
      </c>
      <c r="DK355" s="556"/>
      <c r="DL355" s="556"/>
      <c r="DM355" s="556"/>
      <c r="DN355" s="556"/>
      <c r="DO355" s="556"/>
      <c r="DP355" s="556"/>
      <c r="DT355" s="141" t="str">
        <f t="shared" si="127"/>
        <v>-</v>
      </c>
      <c r="DU355" s="558">
        <f>IF(ROWS($DU$25:DU355)&gt;$EH$9,0,ROWS($DU$25:DU355))</f>
        <v>0</v>
      </c>
      <c r="DV355" s="558"/>
      <c r="DW355" s="558"/>
      <c r="DX355" s="558"/>
      <c r="DY355" s="558"/>
      <c r="DZ355" s="557">
        <f t="shared" si="116"/>
        <v>0</v>
      </c>
      <c r="EA355" s="558"/>
      <c r="EB355" s="558"/>
      <c r="EC355" s="558"/>
      <c r="ED355" s="558"/>
      <c r="EE355" s="558"/>
      <c r="EF355" s="558"/>
      <c r="EG355" s="559">
        <f t="shared" si="128"/>
        <v>0</v>
      </c>
      <c r="EH355" s="558"/>
      <c r="EI355" s="558"/>
      <c r="EJ355" s="558"/>
      <c r="EK355" s="558"/>
      <c r="EL355" s="558"/>
      <c r="EM355" s="560">
        <f t="shared" si="129"/>
        <v>0</v>
      </c>
      <c r="EN355" s="556"/>
      <c r="EO355" s="556"/>
      <c r="EP355" s="556"/>
      <c r="EQ355" s="556"/>
      <c r="ER355" s="556"/>
      <c r="ES355" s="560">
        <f t="shared" si="130"/>
        <v>0</v>
      </c>
      <c r="ET355" s="556"/>
      <c r="EU355" s="556"/>
      <c r="EV355" s="556"/>
      <c r="EW355" s="556"/>
      <c r="EX355" s="556"/>
      <c r="EY355" s="555">
        <f t="shared" si="117"/>
        <v>0</v>
      </c>
      <c r="EZ355" s="556"/>
      <c r="FA355" s="556"/>
      <c r="FB355" s="556"/>
      <c r="FC355" s="556"/>
      <c r="FD355" s="556"/>
      <c r="FE355" s="556"/>
      <c r="FG355" s="557">
        <f t="shared" si="118"/>
        <v>0</v>
      </c>
      <c r="FH355" s="558"/>
      <c r="FI355" s="558"/>
      <c r="FJ355" s="558"/>
      <c r="FK355" s="558"/>
      <c r="FL355" s="558"/>
      <c r="FM355" s="558"/>
      <c r="FN355" s="559">
        <f t="shared" si="131"/>
        <v>0</v>
      </c>
      <c r="FO355" s="558"/>
      <c r="FP355" s="558"/>
      <c r="FQ355" s="558"/>
      <c r="FR355" s="558"/>
      <c r="FS355" s="558"/>
      <c r="FT355" s="560">
        <f t="shared" si="132"/>
        <v>0</v>
      </c>
      <c r="FU355" s="556"/>
      <c r="FV355" s="556"/>
      <c r="FW355" s="556"/>
      <c r="FX355" s="556"/>
      <c r="FY355" s="556"/>
      <c r="FZ355" s="560">
        <f t="shared" si="133"/>
        <v>0</v>
      </c>
      <c r="GA355" s="556"/>
      <c r="GB355" s="556"/>
      <c r="GC355" s="556"/>
      <c r="GD355" s="556"/>
      <c r="GE355" s="556"/>
      <c r="GF355" s="555">
        <f t="shared" si="119"/>
        <v>0</v>
      </c>
      <c r="GG355" s="556"/>
      <c r="GH355" s="556"/>
      <c r="GI355" s="556"/>
      <c r="GJ355" s="556"/>
      <c r="GK355" s="556"/>
      <c r="GL355" s="556"/>
      <c r="GV355" s="1"/>
      <c r="GW355" s="1"/>
      <c r="GX355" s="1"/>
      <c r="GY355" s="1"/>
      <c r="GZ355" s="1"/>
      <c r="HA355" s="1"/>
      <c r="HB355" s="1"/>
      <c r="HC355" s="1"/>
      <c r="HD355" s="1"/>
      <c r="HE355" s="1"/>
      <c r="HF355" s="1"/>
      <c r="HG355" s="1"/>
      <c r="HH355" s="1"/>
      <c r="HI355" s="1"/>
    </row>
    <row r="356" spans="50:217" ht="12.75">
      <c r="AX356" s="141" t="str">
        <f t="shared" si="120"/>
        <v>-</v>
      </c>
      <c r="AY356" s="558">
        <f>IF(ROWS($AY$25:AY356)&gt;$BL$9,0,ROWS($AY$25:AY356))</f>
        <v>0</v>
      </c>
      <c r="AZ356" s="558"/>
      <c r="BA356" s="558"/>
      <c r="BB356" s="558"/>
      <c r="BC356" s="558"/>
      <c r="BD356" s="557">
        <f t="shared" si="112"/>
        <v>0</v>
      </c>
      <c r="BE356" s="558"/>
      <c r="BF356" s="558"/>
      <c r="BG356" s="558"/>
      <c r="BH356" s="558"/>
      <c r="BI356" s="558"/>
      <c r="BJ356" s="558"/>
      <c r="BK356" s="559">
        <f t="shared" si="121"/>
        <v>0</v>
      </c>
      <c r="BL356" s="558"/>
      <c r="BM356" s="558"/>
      <c r="BN356" s="558"/>
      <c r="BO356" s="558"/>
      <c r="BP356" s="558"/>
      <c r="BQ356" s="560">
        <f t="shared" si="122"/>
        <v>0</v>
      </c>
      <c r="BR356" s="556"/>
      <c r="BS356" s="556"/>
      <c r="BT356" s="556"/>
      <c r="BU356" s="556"/>
      <c r="BV356" s="556"/>
      <c r="BW356" s="560">
        <f t="shared" si="123"/>
        <v>0</v>
      </c>
      <c r="BX356" s="556"/>
      <c r="BY356" s="556"/>
      <c r="BZ356" s="556"/>
      <c r="CA356" s="556"/>
      <c r="CB356" s="556"/>
      <c r="CC356" s="555">
        <f t="shared" si="113"/>
        <v>0</v>
      </c>
      <c r="CD356" s="556"/>
      <c r="CE356" s="556"/>
      <c r="CF356" s="556"/>
      <c r="CG356" s="556"/>
      <c r="CH356" s="556"/>
      <c r="CI356" s="556"/>
      <c r="CK356" s="557">
        <f t="shared" si="114"/>
        <v>0</v>
      </c>
      <c r="CL356" s="558"/>
      <c r="CM356" s="558"/>
      <c r="CN356" s="558"/>
      <c r="CO356" s="558"/>
      <c r="CP356" s="558"/>
      <c r="CQ356" s="558"/>
      <c r="CR356" s="559">
        <f t="shared" si="124"/>
        <v>0</v>
      </c>
      <c r="CS356" s="558"/>
      <c r="CT356" s="558"/>
      <c r="CU356" s="558"/>
      <c r="CV356" s="558"/>
      <c r="CW356" s="558"/>
      <c r="CX356" s="560">
        <f t="shared" si="125"/>
        <v>0</v>
      </c>
      <c r="CY356" s="556"/>
      <c r="CZ356" s="556"/>
      <c r="DA356" s="556"/>
      <c r="DB356" s="556"/>
      <c r="DC356" s="556"/>
      <c r="DD356" s="560">
        <f t="shared" si="126"/>
        <v>0</v>
      </c>
      <c r="DE356" s="556"/>
      <c r="DF356" s="556"/>
      <c r="DG356" s="556"/>
      <c r="DH356" s="556"/>
      <c r="DI356" s="556"/>
      <c r="DJ356" s="555">
        <f t="shared" si="115"/>
        <v>0</v>
      </c>
      <c r="DK356" s="556"/>
      <c r="DL356" s="556"/>
      <c r="DM356" s="556"/>
      <c r="DN356" s="556"/>
      <c r="DO356" s="556"/>
      <c r="DP356" s="556"/>
      <c r="DT356" s="141" t="str">
        <f t="shared" si="127"/>
        <v>-</v>
      </c>
      <c r="DU356" s="558">
        <f>IF(ROWS($DU$25:DU356)&gt;$EH$9,0,ROWS($DU$25:DU356))</f>
        <v>0</v>
      </c>
      <c r="DV356" s="558"/>
      <c r="DW356" s="558"/>
      <c r="DX356" s="558"/>
      <c r="DY356" s="558"/>
      <c r="DZ356" s="557">
        <f t="shared" si="116"/>
        <v>0</v>
      </c>
      <c r="EA356" s="558"/>
      <c r="EB356" s="558"/>
      <c r="EC356" s="558"/>
      <c r="ED356" s="558"/>
      <c r="EE356" s="558"/>
      <c r="EF356" s="558"/>
      <c r="EG356" s="559">
        <f t="shared" si="128"/>
        <v>0</v>
      </c>
      <c r="EH356" s="558"/>
      <c r="EI356" s="558"/>
      <c r="EJ356" s="558"/>
      <c r="EK356" s="558"/>
      <c r="EL356" s="558"/>
      <c r="EM356" s="560">
        <f t="shared" si="129"/>
        <v>0</v>
      </c>
      <c r="EN356" s="556"/>
      <c r="EO356" s="556"/>
      <c r="EP356" s="556"/>
      <c r="EQ356" s="556"/>
      <c r="ER356" s="556"/>
      <c r="ES356" s="560">
        <f t="shared" si="130"/>
        <v>0</v>
      </c>
      <c r="ET356" s="556"/>
      <c r="EU356" s="556"/>
      <c r="EV356" s="556"/>
      <c r="EW356" s="556"/>
      <c r="EX356" s="556"/>
      <c r="EY356" s="555">
        <f t="shared" si="117"/>
        <v>0</v>
      </c>
      <c r="EZ356" s="556"/>
      <c r="FA356" s="556"/>
      <c r="FB356" s="556"/>
      <c r="FC356" s="556"/>
      <c r="FD356" s="556"/>
      <c r="FE356" s="556"/>
      <c r="FG356" s="557">
        <f t="shared" si="118"/>
        <v>0</v>
      </c>
      <c r="FH356" s="558"/>
      <c r="FI356" s="558"/>
      <c r="FJ356" s="558"/>
      <c r="FK356" s="558"/>
      <c r="FL356" s="558"/>
      <c r="FM356" s="558"/>
      <c r="FN356" s="559">
        <f t="shared" si="131"/>
        <v>0</v>
      </c>
      <c r="FO356" s="558"/>
      <c r="FP356" s="558"/>
      <c r="FQ356" s="558"/>
      <c r="FR356" s="558"/>
      <c r="FS356" s="558"/>
      <c r="FT356" s="560">
        <f t="shared" si="132"/>
        <v>0</v>
      </c>
      <c r="FU356" s="556"/>
      <c r="FV356" s="556"/>
      <c r="FW356" s="556"/>
      <c r="FX356" s="556"/>
      <c r="FY356" s="556"/>
      <c r="FZ356" s="560">
        <f t="shared" si="133"/>
        <v>0</v>
      </c>
      <c r="GA356" s="556"/>
      <c r="GB356" s="556"/>
      <c r="GC356" s="556"/>
      <c r="GD356" s="556"/>
      <c r="GE356" s="556"/>
      <c r="GF356" s="555">
        <f t="shared" si="119"/>
        <v>0</v>
      </c>
      <c r="GG356" s="556"/>
      <c r="GH356" s="556"/>
      <c r="GI356" s="556"/>
      <c r="GJ356" s="556"/>
      <c r="GK356" s="556"/>
      <c r="GL356" s="556"/>
      <c r="GV356" s="1"/>
      <c r="GW356" s="1"/>
      <c r="GX356" s="1"/>
      <c r="GY356" s="1"/>
      <c r="GZ356" s="1"/>
      <c r="HA356" s="1"/>
      <c r="HB356" s="1"/>
      <c r="HC356" s="1"/>
      <c r="HD356" s="1"/>
      <c r="HE356" s="1"/>
      <c r="HF356" s="1"/>
      <c r="HG356" s="1"/>
      <c r="HH356" s="1"/>
      <c r="HI356" s="1"/>
    </row>
    <row r="357" spans="50:217" ht="12.75">
      <c r="AX357" s="141" t="str">
        <f t="shared" si="120"/>
        <v>-</v>
      </c>
      <c r="AY357" s="558">
        <f>IF(ROWS($AY$25:AY357)&gt;$BL$9,0,ROWS($AY$25:AY357))</f>
        <v>0</v>
      </c>
      <c r="AZ357" s="558"/>
      <c r="BA357" s="558"/>
      <c r="BB357" s="558"/>
      <c r="BC357" s="558"/>
      <c r="BD357" s="557">
        <f t="shared" si="112"/>
        <v>0</v>
      </c>
      <c r="BE357" s="558"/>
      <c r="BF357" s="558"/>
      <c r="BG357" s="558"/>
      <c r="BH357" s="558"/>
      <c r="BI357" s="558"/>
      <c r="BJ357" s="558"/>
      <c r="BK357" s="559">
        <f t="shared" si="121"/>
        <v>0</v>
      </c>
      <c r="BL357" s="558"/>
      <c r="BM357" s="558"/>
      <c r="BN357" s="558"/>
      <c r="BO357" s="558"/>
      <c r="BP357" s="558"/>
      <c r="BQ357" s="560">
        <f t="shared" si="122"/>
        <v>0</v>
      </c>
      <c r="BR357" s="556"/>
      <c r="BS357" s="556"/>
      <c r="BT357" s="556"/>
      <c r="BU357" s="556"/>
      <c r="BV357" s="556"/>
      <c r="BW357" s="560">
        <f t="shared" si="123"/>
        <v>0</v>
      </c>
      <c r="BX357" s="556"/>
      <c r="BY357" s="556"/>
      <c r="BZ357" s="556"/>
      <c r="CA357" s="556"/>
      <c r="CB357" s="556"/>
      <c r="CC357" s="555">
        <f t="shared" si="113"/>
        <v>0</v>
      </c>
      <c r="CD357" s="556"/>
      <c r="CE357" s="556"/>
      <c r="CF357" s="556"/>
      <c r="CG357" s="556"/>
      <c r="CH357" s="556"/>
      <c r="CI357" s="556"/>
      <c r="CK357" s="557">
        <f t="shared" si="114"/>
        <v>0</v>
      </c>
      <c r="CL357" s="558"/>
      <c r="CM357" s="558"/>
      <c r="CN357" s="558"/>
      <c r="CO357" s="558"/>
      <c r="CP357" s="558"/>
      <c r="CQ357" s="558"/>
      <c r="CR357" s="559">
        <f t="shared" si="124"/>
        <v>0</v>
      </c>
      <c r="CS357" s="558"/>
      <c r="CT357" s="558"/>
      <c r="CU357" s="558"/>
      <c r="CV357" s="558"/>
      <c r="CW357" s="558"/>
      <c r="CX357" s="560">
        <f t="shared" si="125"/>
        <v>0</v>
      </c>
      <c r="CY357" s="556"/>
      <c r="CZ357" s="556"/>
      <c r="DA357" s="556"/>
      <c r="DB357" s="556"/>
      <c r="DC357" s="556"/>
      <c r="DD357" s="560">
        <f t="shared" si="126"/>
        <v>0</v>
      </c>
      <c r="DE357" s="556"/>
      <c r="DF357" s="556"/>
      <c r="DG357" s="556"/>
      <c r="DH357" s="556"/>
      <c r="DI357" s="556"/>
      <c r="DJ357" s="555">
        <f t="shared" si="115"/>
        <v>0</v>
      </c>
      <c r="DK357" s="556"/>
      <c r="DL357" s="556"/>
      <c r="DM357" s="556"/>
      <c r="DN357" s="556"/>
      <c r="DO357" s="556"/>
      <c r="DP357" s="556"/>
      <c r="DT357" s="141" t="str">
        <f t="shared" si="127"/>
        <v>-</v>
      </c>
      <c r="DU357" s="558">
        <f>IF(ROWS($DU$25:DU357)&gt;$EH$9,0,ROWS($DU$25:DU357))</f>
        <v>0</v>
      </c>
      <c r="DV357" s="558"/>
      <c r="DW357" s="558"/>
      <c r="DX357" s="558"/>
      <c r="DY357" s="558"/>
      <c r="DZ357" s="557">
        <f t="shared" si="116"/>
        <v>0</v>
      </c>
      <c r="EA357" s="558"/>
      <c r="EB357" s="558"/>
      <c r="EC357" s="558"/>
      <c r="ED357" s="558"/>
      <c r="EE357" s="558"/>
      <c r="EF357" s="558"/>
      <c r="EG357" s="559">
        <f t="shared" si="128"/>
        <v>0</v>
      </c>
      <c r="EH357" s="558"/>
      <c r="EI357" s="558"/>
      <c r="EJ357" s="558"/>
      <c r="EK357" s="558"/>
      <c r="EL357" s="558"/>
      <c r="EM357" s="560">
        <f t="shared" si="129"/>
        <v>0</v>
      </c>
      <c r="EN357" s="556"/>
      <c r="EO357" s="556"/>
      <c r="EP357" s="556"/>
      <c r="EQ357" s="556"/>
      <c r="ER357" s="556"/>
      <c r="ES357" s="560">
        <f t="shared" si="130"/>
        <v>0</v>
      </c>
      <c r="ET357" s="556"/>
      <c r="EU357" s="556"/>
      <c r="EV357" s="556"/>
      <c r="EW357" s="556"/>
      <c r="EX357" s="556"/>
      <c r="EY357" s="555">
        <f t="shared" si="117"/>
        <v>0</v>
      </c>
      <c r="EZ357" s="556"/>
      <c r="FA357" s="556"/>
      <c r="FB357" s="556"/>
      <c r="FC357" s="556"/>
      <c r="FD357" s="556"/>
      <c r="FE357" s="556"/>
      <c r="FG357" s="557">
        <f t="shared" si="118"/>
        <v>0</v>
      </c>
      <c r="FH357" s="558"/>
      <c r="FI357" s="558"/>
      <c r="FJ357" s="558"/>
      <c r="FK357" s="558"/>
      <c r="FL357" s="558"/>
      <c r="FM357" s="558"/>
      <c r="FN357" s="559">
        <f t="shared" si="131"/>
        <v>0</v>
      </c>
      <c r="FO357" s="558"/>
      <c r="FP357" s="558"/>
      <c r="FQ357" s="558"/>
      <c r="FR357" s="558"/>
      <c r="FS357" s="558"/>
      <c r="FT357" s="560">
        <f t="shared" si="132"/>
        <v>0</v>
      </c>
      <c r="FU357" s="556"/>
      <c r="FV357" s="556"/>
      <c r="FW357" s="556"/>
      <c r="FX357" s="556"/>
      <c r="FY357" s="556"/>
      <c r="FZ357" s="560">
        <f t="shared" si="133"/>
        <v>0</v>
      </c>
      <c r="GA357" s="556"/>
      <c r="GB357" s="556"/>
      <c r="GC357" s="556"/>
      <c r="GD357" s="556"/>
      <c r="GE357" s="556"/>
      <c r="GF357" s="555">
        <f t="shared" si="119"/>
        <v>0</v>
      </c>
      <c r="GG357" s="556"/>
      <c r="GH357" s="556"/>
      <c r="GI357" s="556"/>
      <c r="GJ357" s="556"/>
      <c r="GK357" s="556"/>
      <c r="GL357" s="556"/>
      <c r="GV357" s="1"/>
      <c r="GW357" s="1"/>
      <c r="GX357" s="1"/>
      <c r="GY357" s="1"/>
      <c r="GZ357" s="1"/>
      <c r="HA357" s="1"/>
      <c r="HB357" s="1"/>
      <c r="HC357" s="1"/>
      <c r="HD357" s="1"/>
      <c r="HE357" s="1"/>
      <c r="HF357" s="1"/>
      <c r="HG357" s="1"/>
      <c r="HH357" s="1"/>
      <c r="HI357" s="1"/>
    </row>
    <row r="358" spans="50:217" ht="12.75">
      <c r="AX358" s="141" t="str">
        <f t="shared" si="120"/>
        <v>-</v>
      </c>
      <c r="AY358" s="558">
        <f>IF(ROWS($AY$25:AY358)&gt;$BL$9,0,ROWS($AY$25:AY358))</f>
        <v>0</v>
      </c>
      <c r="AZ358" s="558"/>
      <c r="BA358" s="558"/>
      <c r="BB358" s="558"/>
      <c r="BC358" s="558"/>
      <c r="BD358" s="557">
        <f t="shared" si="112"/>
        <v>0</v>
      </c>
      <c r="BE358" s="558"/>
      <c r="BF358" s="558"/>
      <c r="BG358" s="558"/>
      <c r="BH358" s="558"/>
      <c r="BI358" s="558"/>
      <c r="BJ358" s="558"/>
      <c r="BK358" s="559">
        <f t="shared" si="121"/>
        <v>0</v>
      </c>
      <c r="BL358" s="558"/>
      <c r="BM358" s="558"/>
      <c r="BN358" s="558"/>
      <c r="BO358" s="558"/>
      <c r="BP358" s="558"/>
      <c r="BQ358" s="560">
        <f t="shared" si="122"/>
        <v>0</v>
      </c>
      <c r="BR358" s="556"/>
      <c r="BS358" s="556"/>
      <c r="BT358" s="556"/>
      <c r="BU358" s="556"/>
      <c r="BV358" s="556"/>
      <c r="BW358" s="560">
        <f t="shared" si="123"/>
        <v>0</v>
      </c>
      <c r="BX358" s="556"/>
      <c r="BY358" s="556"/>
      <c r="BZ358" s="556"/>
      <c r="CA358" s="556"/>
      <c r="CB358" s="556"/>
      <c r="CC358" s="555">
        <f t="shared" si="113"/>
        <v>0</v>
      </c>
      <c r="CD358" s="556"/>
      <c r="CE358" s="556"/>
      <c r="CF358" s="556"/>
      <c r="CG358" s="556"/>
      <c r="CH358" s="556"/>
      <c r="CI358" s="556"/>
      <c r="CK358" s="557">
        <f t="shared" si="114"/>
        <v>0</v>
      </c>
      <c r="CL358" s="558"/>
      <c r="CM358" s="558"/>
      <c r="CN358" s="558"/>
      <c r="CO358" s="558"/>
      <c r="CP358" s="558"/>
      <c r="CQ358" s="558"/>
      <c r="CR358" s="559">
        <f t="shared" si="124"/>
        <v>0</v>
      </c>
      <c r="CS358" s="558"/>
      <c r="CT358" s="558"/>
      <c r="CU358" s="558"/>
      <c r="CV358" s="558"/>
      <c r="CW358" s="558"/>
      <c r="CX358" s="560">
        <f t="shared" si="125"/>
        <v>0</v>
      </c>
      <c r="CY358" s="556"/>
      <c r="CZ358" s="556"/>
      <c r="DA358" s="556"/>
      <c r="DB358" s="556"/>
      <c r="DC358" s="556"/>
      <c r="DD358" s="560">
        <f t="shared" si="126"/>
        <v>0</v>
      </c>
      <c r="DE358" s="556"/>
      <c r="DF358" s="556"/>
      <c r="DG358" s="556"/>
      <c r="DH358" s="556"/>
      <c r="DI358" s="556"/>
      <c r="DJ358" s="555">
        <f t="shared" si="115"/>
        <v>0</v>
      </c>
      <c r="DK358" s="556"/>
      <c r="DL358" s="556"/>
      <c r="DM358" s="556"/>
      <c r="DN358" s="556"/>
      <c r="DO358" s="556"/>
      <c r="DP358" s="556"/>
      <c r="DT358" s="141" t="str">
        <f t="shared" si="127"/>
        <v>-</v>
      </c>
      <c r="DU358" s="558">
        <f>IF(ROWS($DU$25:DU358)&gt;$EH$9,0,ROWS($DU$25:DU358))</f>
        <v>0</v>
      </c>
      <c r="DV358" s="558"/>
      <c r="DW358" s="558"/>
      <c r="DX358" s="558"/>
      <c r="DY358" s="558"/>
      <c r="DZ358" s="557">
        <f t="shared" si="116"/>
        <v>0</v>
      </c>
      <c r="EA358" s="558"/>
      <c r="EB358" s="558"/>
      <c r="EC358" s="558"/>
      <c r="ED358" s="558"/>
      <c r="EE358" s="558"/>
      <c r="EF358" s="558"/>
      <c r="EG358" s="559">
        <f t="shared" si="128"/>
        <v>0</v>
      </c>
      <c r="EH358" s="558"/>
      <c r="EI358" s="558"/>
      <c r="EJ358" s="558"/>
      <c r="EK358" s="558"/>
      <c r="EL358" s="558"/>
      <c r="EM358" s="560">
        <f t="shared" si="129"/>
        <v>0</v>
      </c>
      <c r="EN358" s="556"/>
      <c r="EO358" s="556"/>
      <c r="EP358" s="556"/>
      <c r="EQ358" s="556"/>
      <c r="ER358" s="556"/>
      <c r="ES358" s="560">
        <f t="shared" si="130"/>
        <v>0</v>
      </c>
      <c r="ET358" s="556"/>
      <c r="EU358" s="556"/>
      <c r="EV358" s="556"/>
      <c r="EW358" s="556"/>
      <c r="EX358" s="556"/>
      <c r="EY358" s="555">
        <f t="shared" si="117"/>
        <v>0</v>
      </c>
      <c r="EZ358" s="556"/>
      <c r="FA358" s="556"/>
      <c r="FB358" s="556"/>
      <c r="FC358" s="556"/>
      <c r="FD358" s="556"/>
      <c r="FE358" s="556"/>
      <c r="FG358" s="557">
        <f t="shared" si="118"/>
        <v>0</v>
      </c>
      <c r="FH358" s="558"/>
      <c r="FI358" s="558"/>
      <c r="FJ358" s="558"/>
      <c r="FK358" s="558"/>
      <c r="FL358" s="558"/>
      <c r="FM358" s="558"/>
      <c r="FN358" s="559">
        <f t="shared" si="131"/>
        <v>0</v>
      </c>
      <c r="FO358" s="558"/>
      <c r="FP358" s="558"/>
      <c r="FQ358" s="558"/>
      <c r="FR358" s="558"/>
      <c r="FS358" s="558"/>
      <c r="FT358" s="560">
        <f t="shared" si="132"/>
        <v>0</v>
      </c>
      <c r="FU358" s="556"/>
      <c r="FV358" s="556"/>
      <c r="FW358" s="556"/>
      <c r="FX358" s="556"/>
      <c r="FY358" s="556"/>
      <c r="FZ358" s="560">
        <f t="shared" si="133"/>
        <v>0</v>
      </c>
      <c r="GA358" s="556"/>
      <c r="GB358" s="556"/>
      <c r="GC358" s="556"/>
      <c r="GD358" s="556"/>
      <c r="GE358" s="556"/>
      <c r="GF358" s="555">
        <f t="shared" si="119"/>
        <v>0</v>
      </c>
      <c r="GG358" s="556"/>
      <c r="GH358" s="556"/>
      <c r="GI358" s="556"/>
      <c r="GJ358" s="556"/>
      <c r="GK358" s="556"/>
      <c r="GL358" s="556"/>
      <c r="GV358" s="1"/>
      <c r="GW358" s="1"/>
      <c r="GX358" s="1"/>
      <c r="GY358" s="1"/>
      <c r="GZ358" s="1"/>
      <c r="HA358" s="1"/>
      <c r="HB358" s="1"/>
      <c r="HC358" s="1"/>
      <c r="HD358" s="1"/>
      <c r="HE358" s="1"/>
      <c r="HF358" s="1"/>
      <c r="HG358" s="1"/>
      <c r="HH358" s="1"/>
      <c r="HI358" s="1"/>
    </row>
    <row r="359" spans="50:217" ht="12.75">
      <c r="AX359" s="141" t="str">
        <f t="shared" si="120"/>
        <v>-</v>
      </c>
      <c r="AY359" s="558">
        <f>IF(ROWS($AY$25:AY359)&gt;$BL$9,0,ROWS($AY$25:AY359))</f>
        <v>0</v>
      </c>
      <c r="AZ359" s="558"/>
      <c r="BA359" s="558"/>
      <c r="BB359" s="558"/>
      <c r="BC359" s="558"/>
      <c r="BD359" s="557">
        <f t="shared" si="112"/>
        <v>0</v>
      </c>
      <c r="BE359" s="558"/>
      <c r="BF359" s="558"/>
      <c r="BG359" s="558"/>
      <c r="BH359" s="558"/>
      <c r="BI359" s="558"/>
      <c r="BJ359" s="558"/>
      <c r="BK359" s="559">
        <f t="shared" si="121"/>
        <v>0</v>
      </c>
      <c r="BL359" s="558"/>
      <c r="BM359" s="558"/>
      <c r="BN359" s="558"/>
      <c r="BO359" s="558"/>
      <c r="BP359" s="558"/>
      <c r="BQ359" s="560">
        <f t="shared" si="122"/>
        <v>0</v>
      </c>
      <c r="BR359" s="556"/>
      <c r="BS359" s="556"/>
      <c r="BT359" s="556"/>
      <c r="BU359" s="556"/>
      <c r="BV359" s="556"/>
      <c r="BW359" s="560">
        <f t="shared" si="123"/>
        <v>0</v>
      </c>
      <c r="BX359" s="556"/>
      <c r="BY359" s="556"/>
      <c r="BZ359" s="556"/>
      <c r="CA359" s="556"/>
      <c r="CB359" s="556"/>
      <c r="CC359" s="555">
        <f t="shared" si="113"/>
        <v>0</v>
      </c>
      <c r="CD359" s="556"/>
      <c r="CE359" s="556"/>
      <c r="CF359" s="556"/>
      <c r="CG359" s="556"/>
      <c r="CH359" s="556"/>
      <c r="CI359" s="556"/>
      <c r="CK359" s="557">
        <f t="shared" si="114"/>
        <v>0</v>
      </c>
      <c r="CL359" s="558"/>
      <c r="CM359" s="558"/>
      <c r="CN359" s="558"/>
      <c r="CO359" s="558"/>
      <c r="CP359" s="558"/>
      <c r="CQ359" s="558"/>
      <c r="CR359" s="559">
        <f t="shared" si="124"/>
        <v>0</v>
      </c>
      <c r="CS359" s="558"/>
      <c r="CT359" s="558"/>
      <c r="CU359" s="558"/>
      <c r="CV359" s="558"/>
      <c r="CW359" s="558"/>
      <c r="CX359" s="560">
        <f t="shared" si="125"/>
        <v>0</v>
      </c>
      <c r="CY359" s="556"/>
      <c r="CZ359" s="556"/>
      <c r="DA359" s="556"/>
      <c r="DB359" s="556"/>
      <c r="DC359" s="556"/>
      <c r="DD359" s="560">
        <f t="shared" si="126"/>
        <v>0</v>
      </c>
      <c r="DE359" s="556"/>
      <c r="DF359" s="556"/>
      <c r="DG359" s="556"/>
      <c r="DH359" s="556"/>
      <c r="DI359" s="556"/>
      <c r="DJ359" s="555">
        <f t="shared" si="115"/>
        <v>0</v>
      </c>
      <c r="DK359" s="556"/>
      <c r="DL359" s="556"/>
      <c r="DM359" s="556"/>
      <c r="DN359" s="556"/>
      <c r="DO359" s="556"/>
      <c r="DP359" s="556"/>
      <c r="DT359" s="141" t="str">
        <f t="shared" si="127"/>
        <v>-</v>
      </c>
      <c r="DU359" s="558">
        <f>IF(ROWS($DU$25:DU359)&gt;$EH$9,0,ROWS($DU$25:DU359))</f>
        <v>0</v>
      </c>
      <c r="DV359" s="558"/>
      <c r="DW359" s="558"/>
      <c r="DX359" s="558"/>
      <c r="DY359" s="558"/>
      <c r="DZ359" s="557">
        <f t="shared" si="116"/>
        <v>0</v>
      </c>
      <c r="EA359" s="558"/>
      <c r="EB359" s="558"/>
      <c r="EC359" s="558"/>
      <c r="ED359" s="558"/>
      <c r="EE359" s="558"/>
      <c r="EF359" s="558"/>
      <c r="EG359" s="559">
        <f t="shared" si="128"/>
        <v>0</v>
      </c>
      <c r="EH359" s="558"/>
      <c r="EI359" s="558"/>
      <c r="EJ359" s="558"/>
      <c r="EK359" s="558"/>
      <c r="EL359" s="558"/>
      <c r="EM359" s="560">
        <f t="shared" si="129"/>
        <v>0</v>
      </c>
      <c r="EN359" s="556"/>
      <c r="EO359" s="556"/>
      <c r="EP359" s="556"/>
      <c r="EQ359" s="556"/>
      <c r="ER359" s="556"/>
      <c r="ES359" s="560">
        <f t="shared" si="130"/>
        <v>0</v>
      </c>
      <c r="ET359" s="556"/>
      <c r="EU359" s="556"/>
      <c r="EV359" s="556"/>
      <c r="EW359" s="556"/>
      <c r="EX359" s="556"/>
      <c r="EY359" s="555">
        <f t="shared" si="117"/>
        <v>0</v>
      </c>
      <c r="EZ359" s="556"/>
      <c r="FA359" s="556"/>
      <c r="FB359" s="556"/>
      <c r="FC359" s="556"/>
      <c r="FD359" s="556"/>
      <c r="FE359" s="556"/>
      <c r="FG359" s="557">
        <f t="shared" si="118"/>
        <v>0</v>
      </c>
      <c r="FH359" s="558"/>
      <c r="FI359" s="558"/>
      <c r="FJ359" s="558"/>
      <c r="FK359" s="558"/>
      <c r="FL359" s="558"/>
      <c r="FM359" s="558"/>
      <c r="FN359" s="559">
        <f t="shared" si="131"/>
        <v>0</v>
      </c>
      <c r="FO359" s="558"/>
      <c r="FP359" s="558"/>
      <c r="FQ359" s="558"/>
      <c r="FR359" s="558"/>
      <c r="FS359" s="558"/>
      <c r="FT359" s="560">
        <f t="shared" si="132"/>
        <v>0</v>
      </c>
      <c r="FU359" s="556"/>
      <c r="FV359" s="556"/>
      <c r="FW359" s="556"/>
      <c r="FX359" s="556"/>
      <c r="FY359" s="556"/>
      <c r="FZ359" s="560">
        <f t="shared" si="133"/>
        <v>0</v>
      </c>
      <c r="GA359" s="556"/>
      <c r="GB359" s="556"/>
      <c r="GC359" s="556"/>
      <c r="GD359" s="556"/>
      <c r="GE359" s="556"/>
      <c r="GF359" s="555">
        <f t="shared" si="119"/>
        <v>0</v>
      </c>
      <c r="GG359" s="556"/>
      <c r="GH359" s="556"/>
      <c r="GI359" s="556"/>
      <c r="GJ359" s="556"/>
      <c r="GK359" s="556"/>
      <c r="GL359" s="556"/>
      <c r="GV359" s="1"/>
      <c r="GW359" s="1"/>
      <c r="GX359" s="1"/>
      <c r="GY359" s="1"/>
      <c r="GZ359" s="1"/>
      <c r="HA359" s="1"/>
      <c r="HB359" s="1"/>
      <c r="HC359" s="1"/>
      <c r="HD359" s="1"/>
      <c r="HE359" s="1"/>
      <c r="HF359" s="1"/>
      <c r="HG359" s="1"/>
      <c r="HH359" s="1"/>
      <c r="HI359" s="1"/>
    </row>
    <row r="360" spans="50:217" ht="12.75">
      <c r="AX360" s="141" t="str">
        <f t="shared" si="120"/>
        <v>-</v>
      </c>
      <c r="AY360" s="558">
        <f>IF(ROWS($AY$25:AY360)&gt;$BL$9,0,ROWS($AY$25:AY360))</f>
        <v>0</v>
      </c>
      <c r="AZ360" s="558"/>
      <c r="BA360" s="558"/>
      <c r="BB360" s="558"/>
      <c r="BC360" s="558"/>
      <c r="BD360" s="557">
        <f t="shared" si="112"/>
        <v>0</v>
      </c>
      <c r="BE360" s="558"/>
      <c r="BF360" s="558"/>
      <c r="BG360" s="558"/>
      <c r="BH360" s="558"/>
      <c r="BI360" s="558"/>
      <c r="BJ360" s="558"/>
      <c r="BK360" s="559">
        <f t="shared" si="121"/>
        <v>0</v>
      </c>
      <c r="BL360" s="558"/>
      <c r="BM360" s="558"/>
      <c r="BN360" s="558"/>
      <c r="BO360" s="558"/>
      <c r="BP360" s="558"/>
      <c r="BQ360" s="560">
        <f t="shared" si="122"/>
        <v>0</v>
      </c>
      <c r="BR360" s="556"/>
      <c r="BS360" s="556"/>
      <c r="BT360" s="556"/>
      <c r="BU360" s="556"/>
      <c r="BV360" s="556"/>
      <c r="BW360" s="560">
        <f t="shared" si="123"/>
        <v>0</v>
      </c>
      <c r="BX360" s="556"/>
      <c r="BY360" s="556"/>
      <c r="BZ360" s="556"/>
      <c r="CA360" s="556"/>
      <c r="CB360" s="556"/>
      <c r="CC360" s="555">
        <f t="shared" si="113"/>
        <v>0</v>
      </c>
      <c r="CD360" s="556"/>
      <c r="CE360" s="556"/>
      <c r="CF360" s="556"/>
      <c r="CG360" s="556"/>
      <c r="CH360" s="556"/>
      <c r="CI360" s="556"/>
      <c r="CK360" s="557">
        <f t="shared" si="114"/>
        <v>0</v>
      </c>
      <c r="CL360" s="558"/>
      <c r="CM360" s="558"/>
      <c r="CN360" s="558"/>
      <c r="CO360" s="558"/>
      <c r="CP360" s="558"/>
      <c r="CQ360" s="558"/>
      <c r="CR360" s="559">
        <f t="shared" si="124"/>
        <v>0</v>
      </c>
      <c r="CS360" s="558"/>
      <c r="CT360" s="558"/>
      <c r="CU360" s="558"/>
      <c r="CV360" s="558"/>
      <c r="CW360" s="558"/>
      <c r="CX360" s="560">
        <f t="shared" si="125"/>
        <v>0</v>
      </c>
      <c r="CY360" s="556"/>
      <c r="CZ360" s="556"/>
      <c r="DA360" s="556"/>
      <c r="DB360" s="556"/>
      <c r="DC360" s="556"/>
      <c r="DD360" s="560">
        <f t="shared" si="126"/>
        <v>0</v>
      </c>
      <c r="DE360" s="556"/>
      <c r="DF360" s="556"/>
      <c r="DG360" s="556"/>
      <c r="DH360" s="556"/>
      <c r="DI360" s="556"/>
      <c r="DJ360" s="555">
        <f t="shared" si="115"/>
        <v>0</v>
      </c>
      <c r="DK360" s="556"/>
      <c r="DL360" s="556"/>
      <c r="DM360" s="556"/>
      <c r="DN360" s="556"/>
      <c r="DO360" s="556"/>
      <c r="DP360" s="556"/>
      <c r="DT360" s="141" t="str">
        <f t="shared" si="127"/>
        <v>-</v>
      </c>
      <c r="DU360" s="558">
        <f>IF(ROWS($DU$25:DU360)&gt;$EH$9,0,ROWS($DU$25:DU360))</f>
        <v>0</v>
      </c>
      <c r="DV360" s="558"/>
      <c r="DW360" s="558"/>
      <c r="DX360" s="558"/>
      <c r="DY360" s="558"/>
      <c r="DZ360" s="557">
        <f t="shared" si="116"/>
        <v>0</v>
      </c>
      <c r="EA360" s="558"/>
      <c r="EB360" s="558"/>
      <c r="EC360" s="558"/>
      <c r="ED360" s="558"/>
      <c r="EE360" s="558"/>
      <c r="EF360" s="558"/>
      <c r="EG360" s="559">
        <f t="shared" si="128"/>
        <v>0</v>
      </c>
      <c r="EH360" s="558"/>
      <c r="EI360" s="558"/>
      <c r="EJ360" s="558"/>
      <c r="EK360" s="558"/>
      <c r="EL360" s="558"/>
      <c r="EM360" s="560">
        <f t="shared" si="129"/>
        <v>0</v>
      </c>
      <c r="EN360" s="556"/>
      <c r="EO360" s="556"/>
      <c r="EP360" s="556"/>
      <c r="EQ360" s="556"/>
      <c r="ER360" s="556"/>
      <c r="ES360" s="560">
        <f t="shared" si="130"/>
        <v>0</v>
      </c>
      <c r="ET360" s="556"/>
      <c r="EU360" s="556"/>
      <c r="EV360" s="556"/>
      <c r="EW360" s="556"/>
      <c r="EX360" s="556"/>
      <c r="EY360" s="555">
        <f t="shared" si="117"/>
        <v>0</v>
      </c>
      <c r="EZ360" s="556"/>
      <c r="FA360" s="556"/>
      <c r="FB360" s="556"/>
      <c r="FC360" s="556"/>
      <c r="FD360" s="556"/>
      <c r="FE360" s="556"/>
      <c r="FG360" s="557">
        <f t="shared" si="118"/>
        <v>0</v>
      </c>
      <c r="FH360" s="558"/>
      <c r="FI360" s="558"/>
      <c r="FJ360" s="558"/>
      <c r="FK360" s="558"/>
      <c r="FL360" s="558"/>
      <c r="FM360" s="558"/>
      <c r="FN360" s="559">
        <f t="shared" si="131"/>
        <v>0</v>
      </c>
      <c r="FO360" s="558"/>
      <c r="FP360" s="558"/>
      <c r="FQ360" s="558"/>
      <c r="FR360" s="558"/>
      <c r="FS360" s="558"/>
      <c r="FT360" s="560">
        <f t="shared" si="132"/>
        <v>0</v>
      </c>
      <c r="FU360" s="556"/>
      <c r="FV360" s="556"/>
      <c r="FW360" s="556"/>
      <c r="FX360" s="556"/>
      <c r="FY360" s="556"/>
      <c r="FZ360" s="560">
        <f t="shared" si="133"/>
        <v>0</v>
      </c>
      <c r="GA360" s="556"/>
      <c r="GB360" s="556"/>
      <c r="GC360" s="556"/>
      <c r="GD360" s="556"/>
      <c r="GE360" s="556"/>
      <c r="GF360" s="555">
        <f t="shared" si="119"/>
        <v>0</v>
      </c>
      <c r="GG360" s="556"/>
      <c r="GH360" s="556"/>
      <c r="GI360" s="556"/>
      <c r="GJ360" s="556"/>
      <c r="GK360" s="556"/>
      <c r="GL360" s="556"/>
      <c r="GV360" s="1"/>
      <c r="GW360" s="1"/>
      <c r="GX360" s="1"/>
      <c r="GY360" s="1"/>
      <c r="GZ360" s="1"/>
      <c r="HA360" s="1"/>
      <c r="HB360" s="1"/>
      <c r="HC360" s="1"/>
      <c r="HD360" s="1"/>
      <c r="HE360" s="1"/>
      <c r="HF360" s="1"/>
      <c r="HG360" s="1"/>
      <c r="HH360" s="1"/>
      <c r="HI360" s="1"/>
    </row>
    <row r="361" spans="50:217" ht="12.75">
      <c r="AX361" s="141" t="str">
        <f t="shared" si="120"/>
        <v>-</v>
      </c>
      <c r="AY361" s="558">
        <f>IF(ROWS($AY$25:AY361)&gt;$BL$9,0,ROWS($AY$25:AY361))</f>
        <v>0</v>
      </c>
      <c r="AZ361" s="558"/>
      <c r="BA361" s="558"/>
      <c r="BB361" s="558"/>
      <c r="BC361" s="558"/>
      <c r="BD361" s="557">
        <f t="shared" si="112"/>
        <v>0</v>
      </c>
      <c r="BE361" s="558"/>
      <c r="BF361" s="558"/>
      <c r="BG361" s="558"/>
      <c r="BH361" s="558"/>
      <c r="BI361" s="558"/>
      <c r="BJ361" s="558"/>
      <c r="BK361" s="559">
        <f t="shared" si="121"/>
        <v>0</v>
      </c>
      <c r="BL361" s="558"/>
      <c r="BM361" s="558"/>
      <c r="BN361" s="558"/>
      <c r="BO361" s="558"/>
      <c r="BP361" s="558"/>
      <c r="BQ361" s="560">
        <f t="shared" si="122"/>
        <v>0</v>
      </c>
      <c r="BR361" s="556"/>
      <c r="BS361" s="556"/>
      <c r="BT361" s="556"/>
      <c r="BU361" s="556"/>
      <c r="BV361" s="556"/>
      <c r="BW361" s="560">
        <f t="shared" si="123"/>
        <v>0</v>
      </c>
      <c r="BX361" s="556"/>
      <c r="BY361" s="556"/>
      <c r="BZ361" s="556"/>
      <c r="CA361" s="556"/>
      <c r="CB361" s="556"/>
      <c r="CC361" s="555">
        <f t="shared" si="113"/>
        <v>0</v>
      </c>
      <c r="CD361" s="556"/>
      <c r="CE361" s="556"/>
      <c r="CF361" s="556"/>
      <c r="CG361" s="556"/>
      <c r="CH361" s="556"/>
      <c r="CI361" s="556"/>
      <c r="CK361" s="557">
        <f t="shared" si="114"/>
        <v>0</v>
      </c>
      <c r="CL361" s="558"/>
      <c r="CM361" s="558"/>
      <c r="CN361" s="558"/>
      <c r="CO361" s="558"/>
      <c r="CP361" s="558"/>
      <c r="CQ361" s="558"/>
      <c r="CR361" s="559">
        <f t="shared" si="124"/>
        <v>0</v>
      </c>
      <c r="CS361" s="558"/>
      <c r="CT361" s="558"/>
      <c r="CU361" s="558"/>
      <c r="CV361" s="558"/>
      <c r="CW361" s="558"/>
      <c r="CX361" s="560">
        <f t="shared" si="125"/>
        <v>0</v>
      </c>
      <c r="CY361" s="556"/>
      <c r="CZ361" s="556"/>
      <c r="DA361" s="556"/>
      <c r="DB361" s="556"/>
      <c r="DC361" s="556"/>
      <c r="DD361" s="560">
        <f t="shared" si="126"/>
        <v>0</v>
      </c>
      <c r="DE361" s="556"/>
      <c r="DF361" s="556"/>
      <c r="DG361" s="556"/>
      <c r="DH361" s="556"/>
      <c r="DI361" s="556"/>
      <c r="DJ361" s="555">
        <f t="shared" si="115"/>
        <v>0</v>
      </c>
      <c r="DK361" s="556"/>
      <c r="DL361" s="556"/>
      <c r="DM361" s="556"/>
      <c r="DN361" s="556"/>
      <c r="DO361" s="556"/>
      <c r="DP361" s="556"/>
      <c r="DT361" s="141" t="str">
        <f t="shared" si="127"/>
        <v>-</v>
      </c>
      <c r="DU361" s="558">
        <f>IF(ROWS($DU$25:DU361)&gt;$EH$9,0,ROWS($DU$25:DU361))</f>
        <v>0</v>
      </c>
      <c r="DV361" s="558"/>
      <c r="DW361" s="558"/>
      <c r="DX361" s="558"/>
      <c r="DY361" s="558"/>
      <c r="DZ361" s="557">
        <f t="shared" si="116"/>
        <v>0</v>
      </c>
      <c r="EA361" s="558"/>
      <c r="EB361" s="558"/>
      <c r="EC361" s="558"/>
      <c r="ED361" s="558"/>
      <c r="EE361" s="558"/>
      <c r="EF361" s="558"/>
      <c r="EG361" s="559">
        <f t="shared" si="128"/>
        <v>0</v>
      </c>
      <c r="EH361" s="558"/>
      <c r="EI361" s="558"/>
      <c r="EJ361" s="558"/>
      <c r="EK361" s="558"/>
      <c r="EL361" s="558"/>
      <c r="EM361" s="560">
        <f t="shared" si="129"/>
        <v>0</v>
      </c>
      <c r="EN361" s="556"/>
      <c r="EO361" s="556"/>
      <c r="EP361" s="556"/>
      <c r="EQ361" s="556"/>
      <c r="ER361" s="556"/>
      <c r="ES361" s="560">
        <f t="shared" si="130"/>
        <v>0</v>
      </c>
      <c r="ET361" s="556"/>
      <c r="EU361" s="556"/>
      <c r="EV361" s="556"/>
      <c r="EW361" s="556"/>
      <c r="EX361" s="556"/>
      <c r="EY361" s="555">
        <f t="shared" si="117"/>
        <v>0</v>
      </c>
      <c r="EZ361" s="556"/>
      <c r="FA361" s="556"/>
      <c r="FB361" s="556"/>
      <c r="FC361" s="556"/>
      <c r="FD361" s="556"/>
      <c r="FE361" s="556"/>
      <c r="FG361" s="557">
        <f t="shared" si="118"/>
        <v>0</v>
      </c>
      <c r="FH361" s="558"/>
      <c r="FI361" s="558"/>
      <c r="FJ361" s="558"/>
      <c r="FK361" s="558"/>
      <c r="FL361" s="558"/>
      <c r="FM361" s="558"/>
      <c r="FN361" s="559">
        <f t="shared" si="131"/>
        <v>0</v>
      </c>
      <c r="FO361" s="558"/>
      <c r="FP361" s="558"/>
      <c r="FQ361" s="558"/>
      <c r="FR361" s="558"/>
      <c r="FS361" s="558"/>
      <c r="FT361" s="560">
        <f t="shared" si="132"/>
        <v>0</v>
      </c>
      <c r="FU361" s="556"/>
      <c r="FV361" s="556"/>
      <c r="FW361" s="556"/>
      <c r="FX361" s="556"/>
      <c r="FY361" s="556"/>
      <c r="FZ361" s="560">
        <f t="shared" si="133"/>
        <v>0</v>
      </c>
      <c r="GA361" s="556"/>
      <c r="GB361" s="556"/>
      <c r="GC361" s="556"/>
      <c r="GD361" s="556"/>
      <c r="GE361" s="556"/>
      <c r="GF361" s="555">
        <f t="shared" si="119"/>
        <v>0</v>
      </c>
      <c r="GG361" s="556"/>
      <c r="GH361" s="556"/>
      <c r="GI361" s="556"/>
      <c r="GJ361" s="556"/>
      <c r="GK361" s="556"/>
      <c r="GL361" s="556"/>
      <c r="GV361" s="1"/>
      <c r="GW361" s="1"/>
      <c r="GX361" s="1"/>
      <c r="GY361" s="1"/>
      <c r="GZ361" s="1"/>
      <c r="HA361" s="1"/>
      <c r="HB361" s="1"/>
      <c r="HC361" s="1"/>
      <c r="HD361" s="1"/>
      <c r="HE361" s="1"/>
      <c r="HF361" s="1"/>
      <c r="HG361" s="1"/>
      <c r="HH361" s="1"/>
      <c r="HI361" s="1"/>
    </row>
    <row r="362" spans="50:217" ht="12.75">
      <c r="AX362" s="141" t="str">
        <f t="shared" si="120"/>
        <v>-</v>
      </c>
      <c r="AY362" s="558">
        <f>IF(ROWS($AY$25:AY362)&gt;$BL$9,0,ROWS($AY$25:AY362))</f>
        <v>0</v>
      </c>
      <c r="AZ362" s="558"/>
      <c r="BA362" s="558"/>
      <c r="BB362" s="558"/>
      <c r="BC362" s="558"/>
      <c r="BD362" s="557">
        <f t="shared" si="112"/>
        <v>0</v>
      </c>
      <c r="BE362" s="558"/>
      <c r="BF362" s="558"/>
      <c r="BG362" s="558"/>
      <c r="BH362" s="558"/>
      <c r="BI362" s="558"/>
      <c r="BJ362" s="558"/>
      <c r="BK362" s="559">
        <f t="shared" si="121"/>
        <v>0</v>
      </c>
      <c r="BL362" s="558"/>
      <c r="BM362" s="558"/>
      <c r="BN362" s="558"/>
      <c r="BO362" s="558"/>
      <c r="BP362" s="558"/>
      <c r="BQ362" s="560">
        <f t="shared" si="122"/>
        <v>0</v>
      </c>
      <c r="BR362" s="556"/>
      <c r="BS362" s="556"/>
      <c r="BT362" s="556"/>
      <c r="BU362" s="556"/>
      <c r="BV362" s="556"/>
      <c r="BW362" s="560">
        <f t="shared" si="123"/>
        <v>0</v>
      </c>
      <c r="BX362" s="556"/>
      <c r="BY362" s="556"/>
      <c r="BZ362" s="556"/>
      <c r="CA362" s="556"/>
      <c r="CB362" s="556"/>
      <c r="CC362" s="555">
        <f t="shared" si="113"/>
        <v>0</v>
      </c>
      <c r="CD362" s="556"/>
      <c r="CE362" s="556"/>
      <c r="CF362" s="556"/>
      <c r="CG362" s="556"/>
      <c r="CH362" s="556"/>
      <c r="CI362" s="556"/>
      <c r="CK362" s="557">
        <f t="shared" si="114"/>
        <v>0</v>
      </c>
      <c r="CL362" s="558"/>
      <c r="CM362" s="558"/>
      <c r="CN362" s="558"/>
      <c r="CO362" s="558"/>
      <c r="CP362" s="558"/>
      <c r="CQ362" s="558"/>
      <c r="CR362" s="559">
        <f t="shared" si="124"/>
        <v>0</v>
      </c>
      <c r="CS362" s="558"/>
      <c r="CT362" s="558"/>
      <c r="CU362" s="558"/>
      <c r="CV362" s="558"/>
      <c r="CW362" s="558"/>
      <c r="CX362" s="560">
        <f t="shared" si="125"/>
        <v>0</v>
      </c>
      <c r="CY362" s="556"/>
      <c r="CZ362" s="556"/>
      <c r="DA362" s="556"/>
      <c r="DB362" s="556"/>
      <c r="DC362" s="556"/>
      <c r="DD362" s="560">
        <f t="shared" si="126"/>
        <v>0</v>
      </c>
      <c r="DE362" s="556"/>
      <c r="DF362" s="556"/>
      <c r="DG362" s="556"/>
      <c r="DH362" s="556"/>
      <c r="DI362" s="556"/>
      <c r="DJ362" s="555">
        <f t="shared" si="115"/>
        <v>0</v>
      </c>
      <c r="DK362" s="556"/>
      <c r="DL362" s="556"/>
      <c r="DM362" s="556"/>
      <c r="DN362" s="556"/>
      <c r="DO362" s="556"/>
      <c r="DP362" s="556"/>
      <c r="DT362" s="141" t="str">
        <f t="shared" si="127"/>
        <v>-</v>
      </c>
      <c r="DU362" s="558">
        <f>IF(ROWS($DU$25:DU362)&gt;$EH$9,0,ROWS($DU$25:DU362))</f>
        <v>0</v>
      </c>
      <c r="DV362" s="558"/>
      <c r="DW362" s="558"/>
      <c r="DX362" s="558"/>
      <c r="DY362" s="558"/>
      <c r="DZ362" s="557">
        <f t="shared" si="116"/>
        <v>0</v>
      </c>
      <c r="EA362" s="558"/>
      <c r="EB362" s="558"/>
      <c r="EC362" s="558"/>
      <c r="ED362" s="558"/>
      <c r="EE362" s="558"/>
      <c r="EF362" s="558"/>
      <c r="EG362" s="559">
        <f t="shared" si="128"/>
        <v>0</v>
      </c>
      <c r="EH362" s="558"/>
      <c r="EI362" s="558"/>
      <c r="EJ362" s="558"/>
      <c r="EK362" s="558"/>
      <c r="EL362" s="558"/>
      <c r="EM362" s="560">
        <f t="shared" si="129"/>
        <v>0</v>
      </c>
      <c r="EN362" s="556"/>
      <c r="EO362" s="556"/>
      <c r="EP362" s="556"/>
      <c r="EQ362" s="556"/>
      <c r="ER362" s="556"/>
      <c r="ES362" s="560">
        <f t="shared" si="130"/>
        <v>0</v>
      </c>
      <c r="ET362" s="556"/>
      <c r="EU362" s="556"/>
      <c r="EV362" s="556"/>
      <c r="EW362" s="556"/>
      <c r="EX362" s="556"/>
      <c r="EY362" s="555">
        <f t="shared" si="117"/>
        <v>0</v>
      </c>
      <c r="EZ362" s="556"/>
      <c r="FA362" s="556"/>
      <c r="FB362" s="556"/>
      <c r="FC362" s="556"/>
      <c r="FD362" s="556"/>
      <c r="FE362" s="556"/>
      <c r="FG362" s="557">
        <f t="shared" si="118"/>
        <v>0</v>
      </c>
      <c r="FH362" s="558"/>
      <c r="FI362" s="558"/>
      <c r="FJ362" s="558"/>
      <c r="FK362" s="558"/>
      <c r="FL362" s="558"/>
      <c r="FM362" s="558"/>
      <c r="FN362" s="559">
        <f t="shared" si="131"/>
        <v>0</v>
      </c>
      <c r="FO362" s="558"/>
      <c r="FP362" s="558"/>
      <c r="FQ362" s="558"/>
      <c r="FR362" s="558"/>
      <c r="FS362" s="558"/>
      <c r="FT362" s="560">
        <f t="shared" si="132"/>
        <v>0</v>
      </c>
      <c r="FU362" s="556"/>
      <c r="FV362" s="556"/>
      <c r="FW362" s="556"/>
      <c r="FX362" s="556"/>
      <c r="FY362" s="556"/>
      <c r="FZ362" s="560">
        <f t="shared" si="133"/>
        <v>0</v>
      </c>
      <c r="GA362" s="556"/>
      <c r="GB362" s="556"/>
      <c r="GC362" s="556"/>
      <c r="GD362" s="556"/>
      <c r="GE362" s="556"/>
      <c r="GF362" s="555">
        <f t="shared" si="119"/>
        <v>0</v>
      </c>
      <c r="GG362" s="556"/>
      <c r="GH362" s="556"/>
      <c r="GI362" s="556"/>
      <c r="GJ362" s="556"/>
      <c r="GK362" s="556"/>
      <c r="GL362" s="556"/>
      <c r="GV362" s="1"/>
      <c r="GW362" s="1"/>
      <c r="GX362" s="1"/>
      <c r="GY362" s="1"/>
      <c r="GZ362" s="1"/>
      <c r="HA362" s="1"/>
      <c r="HB362" s="1"/>
      <c r="HC362" s="1"/>
      <c r="HD362" s="1"/>
      <c r="HE362" s="1"/>
      <c r="HF362" s="1"/>
      <c r="HG362" s="1"/>
      <c r="HH362" s="1"/>
      <c r="HI362" s="1"/>
    </row>
    <row r="363" spans="50:217" ht="12.75">
      <c r="AX363" s="141" t="str">
        <f t="shared" si="120"/>
        <v>-</v>
      </c>
      <c r="AY363" s="558">
        <f>IF(ROWS($AY$25:AY363)&gt;$BL$9,0,ROWS($AY$25:AY363))</f>
        <v>0</v>
      </c>
      <c r="AZ363" s="558"/>
      <c r="BA363" s="558"/>
      <c r="BB363" s="558"/>
      <c r="BC363" s="558"/>
      <c r="BD363" s="557">
        <f t="shared" si="112"/>
        <v>0</v>
      </c>
      <c r="BE363" s="558"/>
      <c r="BF363" s="558"/>
      <c r="BG363" s="558"/>
      <c r="BH363" s="558"/>
      <c r="BI363" s="558"/>
      <c r="BJ363" s="558"/>
      <c r="BK363" s="559">
        <f t="shared" si="121"/>
        <v>0</v>
      </c>
      <c r="BL363" s="558"/>
      <c r="BM363" s="558"/>
      <c r="BN363" s="558"/>
      <c r="BO363" s="558"/>
      <c r="BP363" s="558"/>
      <c r="BQ363" s="560">
        <f t="shared" si="122"/>
        <v>0</v>
      </c>
      <c r="BR363" s="556"/>
      <c r="BS363" s="556"/>
      <c r="BT363" s="556"/>
      <c r="BU363" s="556"/>
      <c r="BV363" s="556"/>
      <c r="BW363" s="560">
        <f t="shared" si="123"/>
        <v>0</v>
      </c>
      <c r="BX363" s="556"/>
      <c r="BY363" s="556"/>
      <c r="BZ363" s="556"/>
      <c r="CA363" s="556"/>
      <c r="CB363" s="556"/>
      <c r="CC363" s="555">
        <f t="shared" si="113"/>
        <v>0</v>
      </c>
      <c r="CD363" s="556"/>
      <c r="CE363" s="556"/>
      <c r="CF363" s="556"/>
      <c r="CG363" s="556"/>
      <c r="CH363" s="556"/>
      <c r="CI363" s="556"/>
      <c r="CK363" s="557">
        <f t="shared" si="114"/>
        <v>0</v>
      </c>
      <c r="CL363" s="558"/>
      <c r="CM363" s="558"/>
      <c r="CN363" s="558"/>
      <c r="CO363" s="558"/>
      <c r="CP363" s="558"/>
      <c r="CQ363" s="558"/>
      <c r="CR363" s="559">
        <f t="shared" si="124"/>
        <v>0</v>
      </c>
      <c r="CS363" s="558"/>
      <c r="CT363" s="558"/>
      <c r="CU363" s="558"/>
      <c r="CV363" s="558"/>
      <c r="CW363" s="558"/>
      <c r="CX363" s="560">
        <f t="shared" si="125"/>
        <v>0</v>
      </c>
      <c r="CY363" s="556"/>
      <c r="CZ363" s="556"/>
      <c r="DA363" s="556"/>
      <c r="DB363" s="556"/>
      <c r="DC363" s="556"/>
      <c r="DD363" s="560">
        <f t="shared" si="126"/>
        <v>0</v>
      </c>
      <c r="DE363" s="556"/>
      <c r="DF363" s="556"/>
      <c r="DG363" s="556"/>
      <c r="DH363" s="556"/>
      <c r="DI363" s="556"/>
      <c r="DJ363" s="555">
        <f t="shared" si="115"/>
        <v>0</v>
      </c>
      <c r="DK363" s="556"/>
      <c r="DL363" s="556"/>
      <c r="DM363" s="556"/>
      <c r="DN363" s="556"/>
      <c r="DO363" s="556"/>
      <c r="DP363" s="556"/>
      <c r="DT363" s="141" t="str">
        <f t="shared" si="127"/>
        <v>-</v>
      </c>
      <c r="DU363" s="558">
        <f>IF(ROWS($DU$25:DU363)&gt;$EH$9,0,ROWS($DU$25:DU363))</f>
        <v>0</v>
      </c>
      <c r="DV363" s="558"/>
      <c r="DW363" s="558"/>
      <c r="DX363" s="558"/>
      <c r="DY363" s="558"/>
      <c r="DZ363" s="557">
        <f t="shared" si="116"/>
        <v>0</v>
      </c>
      <c r="EA363" s="558"/>
      <c r="EB363" s="558"/>
      <c r="EC363" s="558"/>
      <c r="ED363" s="558"/>
      <c r="EE363" s="558"/>
      <c r="EF363" s="558"/>
      <c r="EG363" s="559">
        <f t="shared" si="128"/>
        <v>0</v>
      </c>
      <c r="EH363" s="558"/>
      <c r="EI363" s="558"/>
      <c r="EJ363" s="558"/>
      <c r="EK363" s="558"/>
      <c r="EL363" s="558"/>
      <c r="EM363" s="560">
        <f t="shared" si="129"/>
        <v>0</v>
      </c>
      <c r="EN363" s="556"/>
      <c r="EO363" s="556"/>
      <c r="EP363" s="556"/>
      <c r="EQ363" s="556"/>
      <c r="ER363" s="556"/>
      <c r="ES363" s="560">
        <f t="shared" si="130"/>
        <v>0</v>
      </c>
      <c r="ET363" s="556"/>
      <c r="EU363" s="556"/>
      <c r="EV363" s="556"/>
      <c r="EW363" s="556"/>
      <c r="EX363" s="556"/>
      <c r="EY363" s="555">
        <f t="shared" si="117"/>
        <v>0</v>
      </c>
      <c r="EZ363" s="556"/>
      <c r="FA363" s="556"/>
      <c r="FB363" s="556"/>
      <c r="FC363" s="556"/>
      <c r="FD363" s="556"/>
      <c r="FE363" s="556"/>
      <c r="FG363" s="557">
        <f t="shared" si="118"/>
        <v>0</v>
      </c>
      <c r="FH363" s="558"/>
      <c r="FI363" s="558"/>
      <c r="FJ363" s="558"/>
      <c r="FK363" s="558"/>
      <c r="FL363" s="558"/>
      <c r="FM363" s="558"/>
      <c r="FN363" s="559">
        <f t="shared" si="131"/>
        <v>0</v>
      </c>
      <c r="FO363" s="558"/>
      <c r="FP363" s="558"/>
      <c r="FQ363" s="558"/>
      <c r="FR363" s="558"/>
      <c r="FS363" s="558"/>
      <c r="FT363" s="560">
        <f t="shared" si="132"/>
        <v>0</v>
      </c>
      <c r="FU363" s="556"/>
      <c r="FV363" s="556"/>
      <c r="FW363" s="556"/>
      <c r="FX363" s="556"/>
      <c r="FY363" s="556"/>
      <c r="FZ363" s="560">
        <f t="shared" si="133"/>
        <v>0</v>
      </c>
      <c r="GA363" s="556"/>
      <c r="GB363" s="556"/>
      <c r="GC363" s="556"/>
      <c r="GD363" s="556"/>
      <c r="GE363" s="556"/>
      <c r="GF363" s="555">
        <f t="shared" si="119"/>
        <v>0</v>
      </c>
      <c r="GG363" s="556"/>
      <c r="GH363" s="556"/>
      <c r="GI363" s="556"/>
      <c r="GJ363" s="556"/>
      <c r="GK363" s="556"/>
      <c r="GL363" s="556"/>
      <c r="GV363" s="1"/>
      <c r="GW363" s="1"/>
      <c r="GX363" s="1"/>
      <c r="GY363" s="1"/>
      <c r="GZ363" s="1"/>
      <c r="HA363" s="1"/>
      <c r="HB363" s="1"/>
      <c r="HC363" s="1"/>
      <c r="HD363" s="1"/>
      <c r="HE363" s="1"/>
      <c r="HF363" s="1"/>
      <c r="HG363" s="1"/>
      <c r="HH363" s="1"/>
      <c r="HI363" s="1"/>
    </row>
    <row r="364" spans="50:217" ht="12.75">
      <c r="AX364" s="141" t="str">
        <f t="shared" si="120"/>
        <v>-</v>
      </c>
      <c r="AY364" s="558">
        <f>IF(ROWS($AY$25:AY364)&gt;$BL$9,0,ROWS($AY$25:AY364))</f>
        <v>0</v>
      </c>
      <c r="AZ364" s="558"/>
      <c r="BA364" s="558"/>
      <c r="BB364" s="558"/>
      <c r="BC364" s="558"/>
      <c r="BD364" s="557">
        <f t="shared" si="112"/>
        <v>0</v>
      </c>
      <c r="BE364" s="558"/>
      <c r="BF364" s="558"/>
      <c r="BG364" s="558"/>
      <c r="BH364" s="558"/>
      <c r="BI364" s="558"/>
      <c r="BJ364" s="558"/>
      <c r="BK364" s="559">
        <f t="shared" si="121"/>
        <v>0</v>
      </c>
      <c r="BL364" s="558"/>
      <c r="BM364" s="558"/>
      <c r="BN364" s="558"/>
      <c r="BO364" s="558"/>
      <c r="BP364" s="558"/>
      <c r="BQ364" s="560">
        <f t="shared" si="122"/>
        <v>0</v>
      </c>
      <c r="BR364" s="556"/>
      <c r="BS364" s="556"/>
      <c r="BT364" s="556"/>
      <c r="BU364" s="556"/>
      <c r="BV364" s="556"/>
      <c r="BW364" s="560">
        <f t="shared" si="123"/>
        <v>0</v>
      </c>
      <c r="BX364" s="556"/>
      <c r="BY364" s="556"/>
      <c r="BZ364" s="556"/>
      <c r="CA364" s="556"/>
      <c r="CB364" s="556"/>
      <c r="CC364" s="555">
        <f t="shared" si="113"/>
        <v>0</v>
      </c>
      <c r="CD364" s="556"/>
      <c r="CE364" s="556"/>
      <c r="CF364" s="556"/>
      <c r="CG364" s="556"/>
      <c r="CH364" s="556"/>
      <c r="CI364" s="556"/>
      <c r="CK364" s="557">
        <f t="shared" si="114"/>
        <v>0</v>
      </c>
      <c r="CL364" s="558"/>
      <c r="CM364" s="558"/>
      <c r="CN364" s="558"/>
      <c r="CO364" s="558"/>
      <c r="CP364" s="558"/>
      <c r="CQ364" s="558"/>
      <c r="CR364" s="559">
        <f t="shared" si="124"/>
        <v>0</v>
      </c>
      <c r="CS364" s="558"/>
      <c r="CT364" s="558"/>
      <c r="CU364" s="558"/>
      <c r="CV364" s="558"/>
      <c r="CW364" s="558"/>
      <c r="CX364" s="560">
        <f t="shared" si="125"/>
        <v>0</v>
      </c>
      <c r="CY364" s="556"/>
      <c r="CZ364" s="556"/>
      <c r="DA364" s="556"/>
      <c r="DB364" s="556"/>
      <c r="DC364" s="556"/>
      <c r="DD364" s="560">
        <f t="shared" si="126"/>
        <v>0</v>
      </c>
      <c r="DE364" s="556"/>
      <c r="DF364" s="556"/>
      <c r="DG364" s="556"/>
      <c r="DH364" s="556"/>
      <c r="DI364" s="556"/>
      <c r="DJ364" s="555">
        <f t="shared" si="115"/>
        <v>0</v>
      </c>
      <c r="DK364" s="556"/>
      <c r="DL364" s="556"/>
      <c r="DM364" s="556"/>
      <c r="DN364" s="556"/>
      <c r="DO364" s="556"/>
      <c r="DP364" s="556"/>
      <c r="DT364" s="141" t="str">
        <f t="shared" si="127"/>
        <v>-</v>
      </c>
      <c r="DU364" s="558">
        <f>IF(ROWS($DU$25:DU364)&gt;$EH$9,0,ROWS($DU$25:DU364))</f>
        <v>0</v>
      </c>
      <c r="DV364" s="558"/>
      <c r="DW364" s="558"/>
      <c r="DX364" s="558"/>
      <c r="DY364" s="558"/>
      <c r="DZ364" s="557">
        <f t="shared" si="116"/>
        <v>0</v>
      </c>
      <c r="EA364" s="558"/>
      <c r="EB364" s="558"/>
      <c r="EC364" s="558"/>
      <c r="ED364" s="558"/>
      <c r="EE364" s="558"/>
      <c r="EF364" s="558"/>
      <c r="EG364" s="559">
        <f t="shared" si="128"/>
        <v>0</v>
      </c>
      <c r="EH364" s="558"/>
      <c r="EI364" s="558"/>
      <c r="EJ364" s="558"/>
      <c r="EK364" s="558"/>
      <c r="EL364" s="558"/>
      <c r="EM364" s="560">
        <f t="shared" si="129"/>
        <v>0</v>
      </c>
      <c r="EN364" s="556"/>
      <c r="EO364" s="556"/>
      <c r="EP364" s="556"/>
      <c r="EQ364" s="556"/>
      <c r="ER364" s="556"/>
      <c r="ES364" s="560">
        <f t="shared" si="130"/>
        <v>0</v>
      </c>
      <c r="ET364" s="556"/>
      <c r="EU364" s="556"/>
      <c r="EV364" s="556"/>
      <c r="EW364" s="556"/>
      <c r="EX364" s="556"/>
      <c r="EY364" s="555">
        <f t="shared" si="117"/>
        <v>0</v>
      </c>
      <c r="EZ364" s="556"/>
      <c r="FA364" s="556"/>
      <c r="FB364" s="556"/>
      <c r="FC364" s="556"/>
      <c r="FD364" s="556"/>
      <c r="FE364" s="556"/>
      <c r="FG364" s="557">
        <f t="shared" si="118"/>
        <v>0</v>
      </c>
      <c r="FH364" s="558"/>
      <c r="FI364" s="558"/>
      <c r="FJ364" s="558"/>
      <c r="FK364" s="558"/>
      <c r="FL364" s="558"/>
      <c r="FM364" s="558"/>
      <c r="FN364" s="559">
        <f t="shared" si="131"/>
        <v>0</v>
      </c>
      <c r="FO364" s="558"/>
      <c r="FP364" s="558"/>
      <c r="FQ364" s="558"/>
      <c r="FR364" s="558"/>
      <c r="FS364" s="558"/>
      <c r="FT364" s="560">
        <f t="shared" si="132"/>
        <v>0</v>
      </c>
      <c r="FU364" s="556"/>
      <c r="FV364" s="556"/>
      <c r="FW364" s="556"/>
      <c r="FX364" s="556"/>
      <c r="FY364" s="556"/>
      <c r="FZ364" s="560">
        <f t="shared" si="133"/>
        <v>0</v>
      </c>
      <c r="GA364" s="556"/>
      <c r="GB364" s="556"/>
      <c r="GC364" s="556"/>
      <c r="GD364" s="556"/>
      <c r="GE364" s="556"/>
      <c r="GF364" s="555">
        <f t="shared" si="119"/>
        <v>0</v>
      </c>
      <c r="GG364" s="556"/>
      <c r="GH364" s="556"/>
      <c r="GI364" s="556"/>
      <c r="GJ364" s="556"/>
      <c r="GK364" s="556"/>
      <c r="GL364" s="556"/>
      <c r="GV364" s="1"/>
      <c r="GW364" s="1"/>
      <c r="GX364" s="1"/>
      <c r="GY364" s="1"/>
      <c r="GZ364" s="1"/>
      <c r="HA364" s="1"/>
      <c r="HB364" s="1"/>
      <c r="HC364" s="1"/>
      <c r="HD364" s="1"/>
      <c r="HE364" s="1"/>
      <c r="HF364" s="1"/>
      <c r="HG364" s="1"/>
      <c r="HH364" s="1"/>
      <c r="HI364" s="1"/>
    </row>
    <row r="365" spans="50:217" ht="12.75">
      <c r="AX365" s="141" t="str">
        <f t="shared" si="120"/>
        <v>-</v>
      </c>
      <c r="AY365" s="558">
        <f>IF(ROWS($AY$25:AY365)&gt;$BL$9,0,ROWS($AY$25:AY365))</f>
        <v>0</v>
      </c>
      <c r="AZ365" s="558"/>
      <c r="BA365" s="558"/>
      <c r="BB365" s="558"/>
      <c r="BC365" s="558"/>
      <c r="BD365" s="557">
        <f t="shared" si="112"/>
        <v>0</v>
      </c>
      <c r="BE365" s="558"/>
      <c r="BF365" s="558"/>
      <c r="BG365" s="558"/>
      <c r="BH365" s="558"/>
      <c r="BI365" s="558"/>
      <c r="BJ365" s="558"/>
      <c r="BK365" s="559">
        <f t="shared" si="121"/>
        <v>0</v>
      </c>
      <c r="BL365" s="558"/>
      <c r="BM365" s="558"/>
      <c r="BN365" s="558"/>
      <c r="BO365" s="558"/>
      <c r="BP365" s="558"/>
      <c r="BQ365" s="560">
        <f t="shared" si="122"/>
        <v>0</v>
      </c>
      <c r="BR365" s="556"/>
      <c r="BS365" s="556"/>
      <c r="BT365" s="556"/>
      <c r="BU365" s="556"/>
      <c r="BV365" s="556"/>
      <c r="BW365" s="560">
        <f t="shared" si="123"/>
        <v>0</v>
      </c>
      <c r="BX365" s="556"/>
      <c r="BY365" s="556"/>
      <c r="BZ365" s="556"/>
      <c r="CA365" s="556"/>
      <c r="CB365" s="556"/>
      <c r="CC365" s="555">
        <f t="shared" si="113"/>
        <v>0</v>
      </c>
      <c r="CD365" s="556"/>
      <c r="CE365" s="556"/>
      <c r="CF365" s="556"/>
      <c r="CG365" s="556"/>
      <c r="CH365" s="556"/>
      <c r="CI365" s="556"/>
      <c r="CK365" s="557">
        <f t="shared" si="114"/>
        <v>0</v>
      </c>
      <c r="CL365" s="558"/>
      <c r="CM365" s="558"/>
      <c r="CN365" s="558"/>
      <c r="CO365" s="558"/>
      <c r="CP365" s="558"/>
      <c r="CQ365" s="558"/>
      <c r="CR365" s="559">
        <f t="shared" si="124"/>
        <v>0</v>
      </c>
      <c r="CS365" s="558"/>
      <c r="CT365" s="558"/>
      <c r="CU365" s="558"/>
      <c r="CV365" s="558"/>
      <c r="CW365" s="558"/>
      <c r="CX365" s="560">
        <f t="shared" si="125"/>
        <v>0</v>
      </c>
      <c r="CY365" s="556"/>
      <c r="CZ365" s="556"/>
      <c r="DA365" s="556"/>
      <c r="DB365" s="556"/>
      <c r="DC365" s="556"/>
      <c r="DD365" s="560">
        <f t="shared" si="126"/>
        <v>0</v>
      </c>
      <c r="DE365" s="556"/>
      <c r="DF365" s="556"/>
      <c r="DG365" s="556"/>
      <c r="DH365" s="556"/>
      <c r="DI365" s="556"/>
      <c r="DJ365" s="555">
        <f t="shared" si="115"/>
        <v>0</v>
      </c>
      <c r="DK365" s="556"/>
      <c r="DL365" s="556"/>
      <c r="DM365" s="556"/>
      <c r="DN365" s="556"/>
      <c r="DO365" s="556"/>
      <c r="DP365" s="556"/>
      <c r="DT365" s="141" t="str">
        <f t="shared" si="127"/>
        <v>-</v>
      </c>
      <c r="DU365" s="558">
        <f>IF(ROWS($DU$25:DU365)&gt;$EH$9,0,ROWS($DU$25:DU365))</f>
        <v>0</v>
      </c>
      <c r="DV365" s="558"/>
      <c r="DW365" s="558"/>
      <c r="DX365" s="558"/>
      <c r="DY365" s="558"/>
      <c r="DZ365" s="557">
        <f t="shared" si="116"/>
        <v>0</v>
      </c>
      <c r="EA365" s="558"/>
      <c r="EB365" s="558"/>
      <c r="EC365" s="558"/>
      <c r="ED365" s="558"/>
      <c r="EE365" s="558"/>
      <c r="EF365" s="558"/>
      <c r="EG365" s="559">
        <f t="shared" si="128"/>
        <v>0</v>
      </c>
      <c r="EH365" s="558"/>
      <c r="EI365" s="558"/>
      <c r="EJ365" s="558"/>
      <c r="EK365" s="558"/>
      <c r="EL365" s="558"/>
      <c r="EM365" s="560">
        <f t="shared" si="129"/>
        <v>0</v>
      </c>
      <c r="EN365" s="556"/>
      <c r="EO365" s="556"/>
      <c r="EP365" s="556"/>
      <c r="EQ365" s="556"/>
      <c r="ER365" s="556"/>
      <c r="ES365" s="560">
        <f t="shared" si="130"/>
        <v>0</v>
      </c>
      <c r="ET365" s="556"/>
      <c r="EU365" s="556"/>
      <c r="EV365" s="556"/>
      <c r="EW365" s="556"/>
      <c r="EX365" s="556"/>
      <c r="EY365" s="555">
        <f t="shared" si="117"/>
        <v>0</v>
      </c>
      <c r="EZ365" s="556"/>
      <c r="FA365" s="556"/>
      <c r="FB365" s="556"/>
      <c r="FC365" s="556"/>
      <c r="FD365" s="556"/>
      <c r="FE365" s="556"/>
      <c r="FG365" s="557">
        <f t="shared" si="118"/>
        <v>0</v>
      </c>
      <c r="FH365" s="558"/>
      <c r="FI365" s="558"/>
      <c r="FJ365" s="558"/>
      <c r="FK365" s="558"/>
      <c r="FL365" s="558"/>
      <c r="FM365" s="558"/>
      <c r="FN365" s="559">
        <f t="shared" si="131"/>
        <v>0</v>
      </c>
      <c r="FO365" s="558"/>
      <c r="FP365" s="558"/>
      <c r="FQ365" s="558"/>
      <c r="FR365" s="558"/>
      <c r="FS365" s="558"/>
      <c r="FT365" s="560">
        <f t="shared" si="132"/>
        <v>0</v>
      </c>
      <c r="FU365" s="556"/>
      <c r="FV365" s="556"/>
      <c r="FW365" s="556"/>
      <c r="FX365" s="556"/>
      <c r="FY365" s="556"/>
      <c r="FZ365" s="560">
        <f t="shared" si="133"/>
        <v>0</v>
      </c>
      <c r="GA365" s="556"/>
      <c r="GB365" s="556"/>
      <c r="GC365" s="556"/>
      <c r="GD365" s="556"/>
      <c r="GE365" s="556"/>
      <c r="GF365" s="555">
        <f t="shared" si="119"/>
        <v>0</v>
      </c>
      <c r="GG365" s="556"/>
      <c r="GH365" s="556"/>
      <c r="GI365" s="556"/>
      <c r="GJ365" s="556"/>
      <c r="GK365" s="556"/>
      <c r="GL365" s="556"/>
      <c r="GV365" s="1"/>
      <c r="GW365" s="1"/>
      <c r="GX365" s="1"/>
      <c r="GY365" s="1"/>
      <c r="GZ365" s="1"/>
      <c r="HA365" s="1"/>
      <c r="HB365" s="1"/>
      <c r="HC365" s="1"/>
      <c r="HD365" s="1"/>
      <c r="HE365" s="1"/>
      <c r="HF365" s="1"/>
      <c r="HG365" s="1"/>
      <c r="HH365" s="1"/>
      <c r="HI365" s="1"/>
    </row>
    <row r="366" spans="50:217" ht="12.75">
      <c r="AX366" s="141" t="str">
        <f t="shared" si="120"/>
        <v>-</v>
      </c>
      <c r="AY366" s="558">
        <f>IF(ROWS($AY$25:AY366)&gt;$BL$9,0,ROWS($AY$25:AY366))</f>
        <v>0</v>
      </c>
      <c r="AZ366" s="558"/>
      <c r="BA366" s="558"/>
      <c r="BB366" s="558"/>
      <c r="BC366" s="558"/>
      <c r="BD366" s="557">
        <f t="shared" si="112"/>
        <v>0</v>
      </c>
      <c r="BE366" s="558"/>
      <c r="BF366" s="558"/>
      <c r="BG366" s="558"/>
      <c r="BH366" s="558"/>
      <c r="BI366" s="558"/>
      <c r="BJ366" s="558"/>
      <c r="BK366" s="559">
        <f t="shared" si="121"/>
        <v>0</v>
      </c>
      <c r="BL366" s="558"/>
      <c r="BM366" s="558"/>
      <c r="BN366" s="558"/>
      <c r="BO366" s="558"/>
      <c r="BP366" s="558"/>
      <c r="BQ366" s="560">
        <f t="shared" si="122"/>
        <v>0</v>
      </c>
      <c r="BR366" s="556"/>
      <c r="BS366" s="556"/>
      <c r="BT366" s="556"/>
      <c r="BU366" s="556"/>
      <c r="BV366" s="556"/>
      <c r="BW366" s="560">
        <f t="shared" si="123"/>
        <v>0</v>
      </c>
      <c r="BX366" s="556"/>
      <c r="BY366" s="556"/>
      <c r="BZ366" s="556"/>
      <c r="CA366" s="556"/>
      <c r="CB366" s="556"/>
      <c r="CC366" s="555">
        <f t="shared" si="113"/>
        <v>0</v>
      </c>
      <c r="CD366" s="556"/>
      <c r="CE366" s="556"/>
      <c r="CF366" s="556"/>
      <c r="CG366" s="556"/>
      <c r="CH366" s="556"/>
      <c r="CI366" s="556"/>
      <c r="CK366" s="557">
        <f t="shared" si="114"/>
        <v>0</v>
      </c>
      <c r="CL366" s="558"/>
      <c r="CM366" s="558"/>
      <c r="CN366" s="558"/>
      <c r="CO366" s="558"/>
      <c r="CP366" s="558"/>
      <c r="CQ366" s="558"/>
      <c r="CR366" s="559">
        <f t="shared" si="124"/>
        <v>0</v>
      </c>
      <c r="CS366" s="558"/>
      <c r="CT366" s="558"/>
      <c r="CU366" s="558"/>
      <c r="CV366" s="558"/>
      <c r="CW366" s="558"/>
      <c r="CX366" s="560">
        <f t="shared" si="125"/>
        <v>0</v>
      </c>
      <c r="CY366" s="556"/>
      <c r="CZ366" s="556"/>
      <c r="DA366" s="556"/>
      <c r="DB366" s="556"/>
      <c r="DC366" s="556"/>
      <c r="DD366" s="560">
        <f t="shared" si="126"/>
        <v>0</v>
      </c>
      <c r="DE366" s="556"/>
      <c r="DF366" s="556"/>
      <c r="DG366" s="556"/>
      <c r="DH366" s="556"/>
      <c r="DI366" s="556"/>
      <c r="DJ366" s="555">
        <f t="shared" si="115"/>
        <v>0</v>
      </c>
      <c r="DK366" s="556"/>
      <c r="DL366" s="556"/>
      <c r="DM366" s="556"/>
      <c r="DN366" s="556"/>
      <c r="DO366" s="556"/>
      <c r="DP366" s="556"/>
      <c r="DT366" s="141" t="str">
        <f t="shared" si="127"/>
        <v>-</v>
      </c>
      <c r="DU366" s="558">
        <f>IF(ROWS($DU$25:DU366)&gt;$EH$9,0,ROWS($DU$25:DU366))</f>
        <v>0</v>
      </c>
      <c r="DV366" s="558"/>
      <c r="DW366" s="558"/>
      <c r="DX366" s="558"/>
      <c r="DY366" s="558"/>
      <c r="DZ366" s="557">
        <f t="shared" si="116"/>
        <v>0</v>
      </c>
      <c r="EA366" s="558"/>
      <c r="EB366" s="558"/>
      <c r="EC366" s="558"/>
      <c r="ED366" s="558"/>
      <c r="EE366" s="558"/>
      <c r="EF366" s="558"/>
      <c r="EG366" s="559">
        <f t="shared" si="128"/>
        <v>0</v>
      </c>
      <c r="EH366" s="558"/>
      <c r="EI366" s="558"/>
      <c r="EJ366" s="558"/>
      <c r="EK366" s="558"/>
      <c r="EL366" s="558"/>
      <c r="EM366" s="560">
        <f t="shared" si="129"/>
        <v>0</v>
      </c>
      <c r="EN366" s="556"/>
      <c r="EO366" s="556"/>
      <c r="EP366" s="556"/>
      <c r="EQ366" s="556"/>
      <c r="ER366" s="556"/>
      <c r="ES366" s="560">
        <f t="shared" si="130"/>
        <v>0</v>
      </c>
      <c r="ET366" s="556"/>
      <c r="EU366" s="556"/>
      <c r="EV366" s="556"/>
      <c r="EW366" s="556"/>
      <c r="EX366" s="556"/>
      <c r="EY366" s="555">
        <f t="shared" si="117"/>
        <v>0</v>
      </c>
      <c r="EZ366" s="556"/>
      <c r="FA366" s="556"/>
      <c r="FB366" s="556"/>
      <c r="FC366" s="556"/>
      <c r="FD366" s="556"/>
      <c r="FE366" s="556"/>
      <c r="FG366" s="557">
        <f t="shared" si="118"/>
        <v>0</v>
      </c>
      <c r="FH366" s="558"/>
      <c r="FI366" s="558"/>
      <c r="FJ366" s="558"/>
      <c r="FK366" s="558"/>
      <c r="FL366" s="558"/>
      <c r="FM366" s="558"/>
      <c r="FN366" s="559">
        <f t="shared" si="131"/>
        <v>0</v>
      </c>
      <c r="FO366" s="558"/>
      <c r="FP366" s="558"/>
      <c r="FQ366" s="558"/>
      <c r="FR366" s="558"/>
      <c r="FS366" s="558"/>
      <c r="FT366" s="560">
        <f t="shared" si="132"/>
        <v>0</v>
      </c>
      <c r="FU366" s="556"/>
      <c r="FV366" s="556"/>
      <c r="FW366" s="556"/>
      <c r="FX366" s="556"/>
      <c r="FY366" s="556"/>
      <c r="FZ366" s="560">
        <f t="shared" si="133"/>
        <v>0</v>
      </c>
      <c r="GA366" s="556"/>
      <c r="GB366" s="556"/>
      <c r="GC366" s="556"/>
      <c r="GD366" s="556"/>
      <c r="GE366" s="556"/>
      <c r="GF366" s="555">
        <f t="shared" si="119"/>
        <v>0</v>
      </c>
      <c r="GG366" s="556"/>
      <c r="GH366" s="556"/>
      <c r="GI366" s="556"/>
      <c r="GJ366" s="556"/>
      <c r="GK366" s="556"/>
      <c r="GL366" s="556"/>
      <c r="GV366" s="1"/>
      <c r="GW366" s="1"/>
      <c r="GX366" s="1"/>
      <c r="GY366" s="1"/>
      <c r="GZ366" s="1"/>
      <c r="HA366" s="1"/>
      <c r="HB366" s="1"/>
      <c r="HC366" s="1"/>
      <c r="HD366" s="1"/>
      <c r="HE366" s="1"/>
      <c r="HF366" s="1"/>
      <c r="HG366" s="1"/>
      <c r="HH366" s="1"/>
      <c r="HI366" s="1"/>
    </row>
    <row r="367" spans="50:217" ht="12.75">
      <c r="AX367" s="141" t="str">
        <f t="shared" si="120"/>
        <v>-</v>
      </c>
      <c r="AY367" s="558">
        <f>IF(ROWS($AY$25:AY367)&gt;$BL$9,0,ROWS($AY$25:AY367))</f>
        <v>0</v>
      </c>
      <c r="AZ367" s="558"/>
      <c r="BA367" s="558"/>
      <c r="BB367" s="558"/>
      <c r="BC367" s="558"/>
      <c r="BD367" s="557">
        <f t="shared" si="112"/>
        <v>0</v>
      </c>
      <c r="BE367" s="558"/>
      <c r="BF367" s="558"/>
      <c r="BG367" s="558"/>
      <c r="BH367" s="558"/>
      <c r="BI367" s="558"/>
      <c r="BJ367" s="558"/>
      <c r="BK367" s="559">
        <f t="shared" si="121"/>
        <v>0</v>
      </c>
      <c r="BL367" s="558"/>
      <c r="BM367" s="558"/>
      <c r="BN367" s="558"/>
      <c r="BO367" s="558"/>
      <c r="BP367" s="558"/>
      <c r="BQ367" s="560">
        <f t="shared" si="122"/>
        <v>0</v>
      </c>
      <c r="BR367" s="556"/>
      <c r="BS367" s="556"/>
      <c r="BT367" s="556"/>
      <c r="BU367" s="556"/>
      <c r="BV367" s="556"/>
      <c r="BW367" s="560">
        <f t="shared" si="123"/>
        <v>0</v>
      </c>
      <c r="BX367" s="556"/>
      <c r="BY367" s="556"/>
      <c r="BZ367" s="556"/>
      <c r="CA367" s="556"/>
      <c r="CB367" s="556"/>
      <c r="CC367" s="555">
        <f t="shared" si="113"/>
        <v>0</v>
      </c>
      <c r="CD367" s="556"/>
      <c r="CE367" s="556"/>
      <c r="CF367" s="556"/>
      <c r="CG367" s="556"/>
      <c r="CH367" s="556"/>
      <c r="CI367" s="556"/>
      <c r="CK367" s="557">
        <f t="shared" si="114"/>
        <v>0</v>
      </c>
      <c r="CL367" s="558"/>
      <c r="CM367" s="558"/>
      <c r="CN367" s="558"/>
      <c r="CO367" s="558"/>
      <c r="CP367" s="558"/>
      <c r="CQ367" s="558"/>
      <c r="CR367" s="559">
        <f t="shared" si="124"/>
        <v>0</v>
      </c>
      <c r="CS367" s="558"/>
      <c r="CT367" s="558"/>
      <c r="CU367" s="558"/>
      <c r="CV367" s="558"/>
      <c r="CW367" s="558"/>
      <c r="CX367" s="560">
        <f t="shared" si="125"/>
        <v>0</v>
      </c>
      <c r="CY367" s="556"/>
      <c r="CZ367" s="556"/>
      <c r="DA367" s="556"/>
      <c r="DB367" s="556"/>
      <c r="DC367" s="556"/>
      <c r="DD367" s="560">
        <f t="shared" si="126"/>
        <v>0</v>
      </c>
      <c r="DE367" s="556"/>
      <c r="DF367" s="556"/>
      <c r="DG367" s="556"/>
      <c r="DH367" s="556"/>
      <c r="DI367" s="556"/>
      <c r="DJ367" s="555">
        <f t="shared" si="115"/>
        <v>0</v>
      </c>
      <c r="DK367" s="556"/>
      <c r="DL367" s="556"/>
      <c r="DM367" s="556"/>
      <c r="DN367" s="556"/>
      <c r="DO367" s="556"/>
      <c r="DP367" s="556"/>
      <c r="DT367" s="141" t="str">
        <f t="shared" si="127"/>
        <v>-</v>
      </c>
      <c r="DU367" s="558">
        <f>IF(ROWS($DU$25:DU367)&gt;$EH$9,0,ROWS($DU$25:DU367))</f>
        <v>0</v>
      </c>
      <c r="DV367" s="558"/>
      <c r="DW367" s="558"/>
      <c r="DX367" s="558"/>
      <c r="DY367" s="558"/>
      <c r="DZ367" s="557">
        <f t="shared" si="116"/>
        <v>0</v>
      </c>
      <c r="EA367" s="558"/>
      <c r="EB367" s="558"/>
      <c r="EC367" s="558"/>
      <c r="ED367" s="558"/>
      <c r="EE367" s="558"/>
      <c r="EF367" s="558"/>
      <c r="EG367" s="559">
        <f t="shared" si="128"/>
        <v>0</v>
      </c>
      <c r="EH367" s="558"/>
      <c r="EI367" s="558"/>
      <c r="EJ367" s="558"/>
      <c r="EK367" s="558"/>
      <c r="EL367" s="558"/>
      <c r="EM367" s="560">
        <f t="shared" si="129"/>
        <v>0</v>
      </c>
      <c r="EN367" s="556"/>
      <c r="EO367" s="556"/>
      <c r="EP367" s="556"/>
      <c r="EQ367" s="556"/>
      <c r="ER367" s="556"/>
      <c r="ES367" s="560">
        <f t="shared" si="130"/>
        <v>0</v>
      </c>
      <c r="ET367" s="556"/>
      <c r="EU367" s="556"/>
      <c r="EV367" s="556"/>
      <c r="EW367" s="556"/>
      <c r="EX367" s="556"/>
      <c r="EY367" s="555">
        <f t="shared" si="117"/>
        <v>0</v>
      </c>
      <c r="EZ367" s="556"/>
      <c r="FA367" s="556"/>
      <c r="FB367" s="556"/>
      <c r="FC367" s="556"/>
      <c r="FD367" s="556"/>
      <c r="FE367" s="556"/>
      <c r="FG367" s="557">
        <f t="shared" si="118"/>
        <v>0</v>
      </c>
      <c r="FH367" s="558"/>
      <c r="FI367" s="558"/>
      <c r="FJ367" s="558"/>
      <c r="FK367" s="558"/>
      <c r="FL367" s="558"/>
      <c r="FM367" s="558"/>
      <c r="FN367" s="559">
        <f t="shared" si="131"/>
        <v>0</v>
      </c>
      <c r="FO367" s="558"/>
      <c r="FP367" s="558"/>
      <c r="FQ367" s="558"/>
      <c r="FR367" s="558"/>
      <c r="FS367" s="558"/>
      <c r="FT367" s="560">
        <f t="shared" si="132"/>
        <v>0</v>
      </c>
      <c r="FU367" s="556"/>
      <c r="FV367" s="556"/>
      <c r="FW367" s="556"/>
      <c r="FX367" s="556"/>
      <c r="FY367" s="556"/>
      <c r="FZ367" s="560">
        <f t="shared" si="133"/>
        <v>0</v>
      </c>
      <c r="GA367" s="556"/>
      <c r="GB367" s="556"/>
      <c r="GC367" s="556"/>
      <c r="GD367" s="556"/>
      <c r="GE367" s="556"/>
      <c r="GF367" s="555">
        <f t="shared" si="119"/>
        <v>0</v>
      </c>
      <c r="GG367" s="556"/>
      <c r="GH367" s="556"/>
      <c r="GI367" s="556"/>
      <c r="GJ367" s="556"/>
      <c r="GK367" s="556"/>
      <c r="GL367" s="556"/>
      <c r="GV367" s="1"/>
      <c r="GW367" s="1"/>
      <c r="GX367" s="1"/>
      <c r="GY367" s="1"/>
      <c r="GZ367" s="1"/>
      <c r="HA367" s="1"/>
      <c r="HB367" s="1"/>
      <c r="HC367" s="1"/>
      <c r="HD367" s="1"/>
      <c r="HE367" s="1"/>
      <c r="HF367" s="1"/>
      <c r="HG367" s="1"/>
      <c r="HH367" s="1"/>
      <c r="HI367" s="1"/>
    </row>
    <row r="368" spans="50:217" ht="12.75">
      <c r="AX368" s="141" t="str">
        <f t="shared" si="120"/>
        <v>-</v>
      </c>
      <c r="AY368" s="558">
        <f>IF(ROWS($AY$25:AY368)&gt;$BL$9,0,ROWS($AY$25:AY368))</f>
        <v>0</v>
      </c>
      <c r="AZ368" s="558"/>
      <c r="BA368" s="558"/>
      <c r="BB368" s="558"/>
      <c r="BC368" s="558"/>
      <c r="BD368" s="557">
        <f t="shared" si="112"/>
        <v>0</v>
      </c>
      <c r="BE368" s="558"/>
      <c r="BF368" s="558"/>
      <c r="BG368" s="558"/>
      <c r="BH368" s="558"/>
      <c r="BI368" s="558"/>
      <c r="BJ368" s="558"/>
      <c r="BK368" s="559">
        <f t="shared" si="121"/>
        <v>0</v>
      </c>
      <c r="BL368" s="558"/>
      <c r="BM368" s="558"/>
      <c r="BN368" s="558"/>
      <c r="BO368" s="558"/>
      <c r="BP368" s="558"/>
      <c r="BQ368" s="560">
        <f t="shared" si="122"/>
        <v>0</v>
      </c>
      <c r="BR368" s="556"/>
      <c r="BS368" s="556"/>
      <c r="BT368" s="556"/>
      <c r="BU368" s="556"/>
      <c r="BV368" s="556"/>
      <c r="BW368" s="560">
        <f t="shared" si="123"/>
        <v>0</v>
      </c>
      <c r="BX368" s="556"/>
      <c r="BY368" s="556"/>
      <c r="BZ368" s="556"/>
      <c r="CA368" s="556"/>
      <c r="CB368" s="556"/>
      <c r="CC368" s="555">
        <f t="shared" si="113"/>
        <v>0</v>
      </c>
      <c r="CD368" s="556"/>
      <c r="CE368" s="556"/>
      <c r="CF368" s="556"/>
      <c r="CG368" s="556"/>
      <c r="CH368" s="556"/>
      <c r="CI368" s="556"/>
      <c r="CK368" s="557">
        <f t="shared" si="114"/>
        <v>0</v>
      </c>
      <c r="CL368" s="558"/>
      <c r="CM368" s="558"/>
      <c r="CN368" s="558"/>
      <c r="CO368" s="558"/>
      <c r="CP368" s="558"/>
      <c r="CQ368" s="558"/>
      <c r="CR368" s="559">
        <f t="shared" si="124"/>
        <v>0</v>
      </c>
      <c r="CS368" s="558"/>
      <c r="CT368" s="558"/>
      <c r="CU368" s="558"/>
      <c r="CV368" s="558"/>
      <c r="CW368" s="558"/>
      <c r="CX368" s="560">
        <f t="shared" si="125"/>
        <v>0</v>
      </c>
      <c r="CY368" s="556"/>
      <c r="CZ368" s="556"/>
      <c r="DA368" s="556"/>
      <c r="DB368" s="556"/>
      <c r="DC368" s="556"/>
      <c r="DD368" s="560">
        <f t="shared" si="126"/>
        <v>0</v>
      </c>
      <c r="DE368" s="556"/>
      <c r="DF368" s="556"/>
      <c r="DG368" s="556"/>
      <c r="DH368" s="556"/>
      <c r="DI368" s="556"/>
      <c r="DJ368" s="555">
        <f t="shared" si="115"/>
        <v>0</v>
      </c>
      <c r="DK368" s="556"/>
      <c r="DL368" s="556"/>
      <c r="DM368" s="556"/>
      <c r="DN368" s="556"/>
      <c r="DO368" s="556"/>
      <c r="DP368" s="556"/>
      <c r="DT368" s="141" t="str">
        <f t="shared" si="127"/>
        <v>-</v>
      </c>
      <c r="DU368" s="558">
        <f>IF(ROWS($DU$25:DU368)&gt;$EH$9,0,ROWS($DU$25:DU368))</f>
        <v>0</v>
      </c>
      <c r="DV368" s="558"/>
      <c r="DW368" s="558"/>
      <c r="DX368" s="558"/>
      <c r="DY368" s="558"/>
      <c r="DZ368" s="557">
        <f t="shared" si="116"/>
        <v>0</v>
      </c>
      <c r="EA368" s="558"/>
      <c r="EB368" s="558"/>
      <c r="EC368" s="558"/>
      <c r="ED368" s="558"/>
      <c r="EE368" s="558"/>
      <c r="EF368" s="558"/>
      <c r="EG368" s="559">
        <f t="shared" si="128"/>
        <v>0</v>
      </c>
      <c r="EH368" s="558"/>
      <c r="EI368" s="558"/>
      <c r="EJ368" s="558"/>
      <c r="EK368" s="558"/>
      <c r="EL368" s="558"/>
      <c r="EM368" s="560">
        <f t="shared" si="129"/>
        <v>0</v>
      </c>
      <c r="EN368" s="556"/>
      <c r="EO368" s="556"/>
      <c r="EP368" s="556"/>
      <c r="EQ368" s="556"/>
      <c r="ER368" s="556"/>
      <c r="ES368" s="560">
        <f t="shared" si="130"/>
        <v>0</v>
      </c>
      <c r="ET368" s="556"/>
      <c r="EU368" s="556"/>
      <c r="EV368" s="556"/>
      <c r="EW368" s="556"/>
      <c r="EX368" s="556"/>
      <c r="EY368" s="555">
        <f t="shared" si="117"/>
        <v>0</v>
      </c>
      <c r="EZ368" s="556"/>
      <c r="FA368" s="556"/>
      <c r="FB368" s="556"/>
      <c r="FC368" s="556"/>
      <c r="FD368" s="556"/>
      <c r="FE368" s="556"/>
      <c r="FG368" s="557">
        <f t="shared" si="118"/>
        <v>0</v>
      </c>
      <c r="FH368" s="558"/>
      <c r="FI368" s="558"/>
      <c r="FJ368" s="558"/>
      <c r="FK368" s="558"/>
      <c r="FL368" s="558"/>
      <c r="FM368" s="558"/>
      <c r="FN368" s="559">
        <f t="shared" si="131"/>
        <v>0</v>
      </c>
      <c r="FO368" s="558"/>
      <c r="FP368" s="558"/>
      <c r="FQ368" s="558"/>
      <c r="FR368" s="558"/>
      <c r="FS368" s="558"/>
      <c r="FT368" s="560">
        <f t="shared" si="132"/>
        <v>0</v>
      </c>
      <c r="FU368" s="556"/>
      <c r="FV368" s="556"/>
      <c r="FW368" s="556"/>
      <c r="FX368" s="556"/>
      <c r="FY368" s="556"/>
      <c r="FZ368" s="560">
        <f t="shared" si="133"/>
        <v>0</v>
      </c>
      <c r="GA368" s="556"/>
      <c r="GB368" s="556"/>
      <c r="GC368" s="556"/>
      <c r="GD368" s="556"/>
      <c r="GE368" s="556"/>
      <c r="GF368" s="555">
        <f t="shared" si="119"/>
        <v>0</v>
      </c>
      <c r="GG368" s="556"/>
      <c r="GH368" s="556"/>
      <c r="GI368" s="556"/>
      <c r="GJ368" s="556"/>
      <c r="GK368" s="556"/>
      <c r="GL368" s="556"/>
      <c r="GV368" s="1"/>
      <c r="GW368" s="1"/>
      <c r="GX368" s="1"/>
      <c r="GY368" s="1"/>
      <c r="GZ368" s="1"/>
      <c r="HA368" s="1"/>
      <c r="HB368" s="1"/>
      <c r="HC368" s="1"/>
      <c r="HD368" s="1"/>
      <c r="HE368" s="1"/>
      <c r="HF368" s="1"/>
      <c r="HG368" s="1"/>
      <c r="HH368" s="1"/>
      <c r="HI368" s="1"/>
    </row>
    <row r="369" spans="50:217" ht="12.75">
      <c r="AX369" s="141" t="str">
        <f t="shared" si="120"/>
        <v>-</v>
      </c>
      <c r="AY369" s="558">
        <f>IF(ROWS($AY$25:AY369)&gt;$BL$9,0,ROWS($AY$25:AY369))</f>
        <v>0</v>
      </c>
      <c r="AZ369" s="558"/>
      <c r="BA369" s="558"/>
      <c r="BB369" s="558"/>
      <c r="BC369" s="558"/>
      <c r="BD369" s="557">
        <f t="shared" si="112"/>
        <v>0</v>
      </c>
      <c r="BE369" s="558"/>
      <c r="BF369" s="558"/>
      <c r="BG369" s="558"/>
      <c r="BH369" s="558"/>
      <c r="BI369" s="558"/>
      <c r="BJ369" s="558"/>
      <c r="BK369" s="559">
        <f t="shared" si="121"/>
        <v>0</v>
      </c>
      <c r="BL369" s="558"/>
      <c r="BM369" s="558"/>
      <c r="BN369" s="558"/>
      <c r="BO369" s="558"/>
      <c r="BP369" s="558"/>
      <c r="BQ369" s="560">
        <f t="shared" si="122"/>
        <v>0</v>
      </c>
      <c r="BR369" s="556"/>
      <c r="BS369" s="556"/>
      <c r="BT369" s="556"/>
      <c r="BU369" s="556"/>
      <c r="BV369" s="556"/>
      <c r="BW369" s="560">
        <f t="shared" si="123"/>
        <v>0</v>
      </c>
      <c r="BX369" s="556"/>
      <c r="BY369" s="556"/>
      <c r="BZ369" s="556"/>
      <c r="CA369" s="556"/>
      <c r="CB369" s="556"/>
      <c r="CC369" s="555">
        <f t="shared" si="113"/>
        <v>0</v>
      </c>
      <c r="CD369" s="556"/>
      <c r="CE369" s="556"/>
      <c r="CF369" s="556"/>
      <c r="CG369" s="556"/>
      <c r="CH369" s="556"/>
      <c r="CI369" s="556"/>
      <c r="CK369" s="557">
        <f t="shared" si="114"/>
        <v>0</v>
      </c>
      <c r="CL369" s="558"/>
      <c r="CM369" s="558"/>
      <c r="CN369" s="558"/>
      <c r="CO369" s="558"/>
      <c r="CP369" s="558"/>
      <c r="CQ369" s="558"/>
      <c r="CR369" s="559">
        <f t="shared" si="124"/>
        <v>0</v>
      </c>
      <c r="CS369" s="558"/>
      <c r="CT369" s="558"/>
      <c r="CU369" s="558"/>
      <c r="CV369" s="558"/>
      <c r="CW369" s="558"/>
      <c r="CX369" s="560">
        <f t="shared" si="125"/>
        <v>0</v>
      </c>
      <c r="CY369" s="556"/>
      <c r="CZ369" s="556"/>
      <c r="DA369" s="556"/>
      <c r="DB369" s="556"/>
      <c r="DC369" s="556"/>
      <c r="DD369" s="560">
        <f t="shared" si="126"/>
        <v>0</v>
      </c>
      <c r="DE369" s="556"/>
      <c r="DF369" s="556"/>
      <c r="DG369" s="556"/>
      <c r="DH369" s="556"/>
      <c r="DI369" s="556"/>
      <c r="DJ369" s="555">
        <f t="shared" si="115"/>
        <v>0</v>
      </c>
      <c r="DK369" s="556"/>
      <c r="DL369" s="556"/>
      <c r="DM369" s="556"/>
      <c r="DN369" s="556"/>
      <c r="DO369" s="556"/>
      <c r="DP369" s="556"/>
      <c r="DT369" s="141" t="str">
        <f t="shared" si="127"/>
        <v>-</v>
      </c>
      <c r="DU369" s="558">
        <f>IF(ROWS($DU$25:DU369)&gt;$EH$9,0,ROWS($DU$25:DU369))</f>
        <v>0</v>
      </c>
      <c r="DV369" s="558"/>
      <c r="DW369" s="558"/>
      <c r="DX369" s="558"/>
      <c r="DY369" s="558"/>
      <c r="DZ369" s="557">
        <f t="shared" si="116"/>
        <v>0</v>
      </c>
      <c r="EA369" s="558"/>
      <c r="EB369" s="558"/>
      <c r="EC369" s="558"/>
      <c r="ED369" s="558"/>
      <c r="EE369" s="558"/>
      <c r="EF369" s="558"/>
      <c r="EG369" s="559">
        <f t="shared" si="128"/>
        <v>0</v>
      </c>
      <c r="EH369" s="558"/>
      <c r="EI369" s="558"/>
      <c r="EJ369" s="558"/>
      <c r="EK369" s="558"/>
      <c r="EL369" s="558"/>
      <c r="EM369" s="560">
        <f t="shared" si="129"/>
        <v>0</v>
      </c>
      <c r="EN369" s="556"/>
      <c r="EO369" s="556"/>
      <c r="EP369" s="556"/>
      <c r="EQ369" s="556"/>
      <c r="ER369" s="556"/>
      <c r="ES369" s="560">
        <f t="shared" si="130"/>
        <v>0</v>
      </c>
      <c r="ET369" s="556"/>
      <c r="EU369" s="556"/>
      <c r="EV369" s="556"/>
      <c r="EW369" s="556"/>
      <c r="EX369" s="556"/>
      <c r="EY369" s="555">
        <f t="shared" si="117"/>
        <v>0</v>
      </c>
      <c r="EZ369" s="556"/>
      <c r="FA369" s="556"/>
      <c r="FB369" s="556"/>
      <c r="FC369" s="556"/>
      <c r="FD369" s="556"/>
      <c r="FE369" s="556"/>
      <c r="FG369" s="557">
        <f t="shared" si="118"/>
        <v>0</v>
      </c>
      <c r="FH369" s="558"/>
      <c r="FI369" s="558"/>
      <c r="FJ369" s="558"/>
      <c r="FK369" s="558"/>
      <c r="FL369" s="558"/>
      <c r="FM369" s="558"/>
      <c r="FN369" s="559">
        <f t="shared" si="131"/>
        <v>0</v>
      </c>
      <c r="FO369" s="558"/>
      <c r="FP369" s="558"/>
      <c r="FQ369" s="558"/>
      <c r="FR369" s="558"/>
      <c r="FS369" s="558"/>
      <c r="FT369" s="560">
        <f t="shared" si="132"/>
        <v>0</v>
      </c>
      <c r="FU369" s="556"/>
      <c r="FV369" s="556"/>
      <c r="FW369" s="556"/>
      <c r="FX369" s="556"/>
      <c r="FY369" s="556"/>
      <c r="FZ369" s="560">
        <f t="shared" si="133"/>
        <v>0</v>
      </c>
      <c r="GA369" s="556"/>
      <c r="GB369" s="556"/>
      <c r="GC369" s="556"/>
      <c r="GD369" s="556"/>
      <c r="GE369" s="556"/>
      <c r="GF369" s="555">
        <f t="shared" si="119"/>
        <v>0</v>
      </c>
      <c r="GG369" s="556"/>
      <c r="GH369" s="556"/>
      <c r="GI369" s="556"/>
      <c r="GJ369" s="556"/>
      <c r="GK369" s="556"/>
      <c r="GL369" s="556"/>
      <c r="GV369" s="1"/>
      <c r="GW369" s="1"/>
      <c r="GX369" s="1"/>
      <c r="GY369" s="1"/>
      <c r="GZ369" s="1"/>
      <c r="HA369" s="1"/>
      <c r="HB369" s="1"/>
      <c r="HC369" s="1"/>
      <c r="HD369" s="1"/>
      <c r="HE369" s="1"/>
      <c r="HF369" s="1"/>
      <c r="HG369" s="1"/>
      <c r="HH369" s="1"/>
      <c r="HI369" s="1"/>
    </row>
    <row r="370" spans="50:217" ht="12.75">
      <c r="AX370" s="141" t="str">
        <f t="shared" si="120"/>
        <v>-</v>
      </c>
      <c r="AY370" s="558">
        <f>IF(ROWS($AY$25:AY370)&gt;$BL$9,0,ROWS($AY$25:AY370))</f>
        <v>0</v>
      </c>
      <c r="AZ370" s="558"/>
      <c r="BA370" s="558"/>
      <c r="BB370" s="558"/>
      <c r="BC370" s="558"/>
      <c r="BD370" s="557">
        <f t="shared" si="112"/>
        <v>0</v>
      </c>
      <c r="BE370" s="558"/>
      <c r="BF370" s="558"/>
      <c r="BG370" s="558"/>
      <c r="BH370" s="558"/>
      <c r="BI370" s="558"/>
      <c r="BJ370" s="558"/>
      <c r="BK370" s="559">
        <f t="shared" si="121"/>
        <v>0</v>
      </c>
      <c r="BL370" s="558"/>
      <c r="BM370" s="558"/>
      <c r="BN370" s="558"/>
      <c r="BO370" s="558"/>
      <c r="BP370" s="558"/>
      <c r="BQ370" s="560">
        <f t="shared" si="122"/>
        <v>0</v>
      </c>
      <c r="BR370" s="556"/>
      <c r="BS370" s="556"/>
      <c r="BT370" s="556"/>
      <c r="BU370" s="556"/>
      <c r="BV370" s="556"/>
      <c r="BW370" s="560">
        <f t="shared" si="123"/>
        <v>0</v>
      </c>
      <c r="BX370" s="556"/>
      <c r="BY370" s="556"/>
      <c r="BZ370" s="556"/>
      <c r="CA370" s="556"/>
      <c r="CB370" s="556"/>
      <c r="CC370" s="555">
        <f t="shared" si="113"/>
        <v>0</v>
      </c>
      <c r="CD370" s="556"/>
      <c r="CE370" s="556"/>
      <c r="CF370" s="556"/>
      <c r="CG370" s="556"/>
      <c r="CH370" s="556"/>
      <c r="CI370" s="556"/>
      <c r="CK370" s="557">
        <f t="shared" si="114"/>
        <v>0</v>
      </c>
      <c r="CL370" s="558"/>
      <c r="CM370" s="558"/>
      <c r="CN370" s="558"/>
      <c r="CO370" s="558"/>
      <c r="CP370" s="558"/>
      <c r="CQ370" s="558"/>
      <c r="CR370" s="559">
        <f t="shared" si="124"/>
        <v>0</v>
      </c>
      <c r="CS370" s="558"/>
      <c r="CT370" s="558"/>
      <c r="CU370" s="558"/>
      <c r="CV370" s="558"/>
      <c r="CW370" s="558"/>
      <c r="CX370" s="560">
        <f t="shared" si="125"/>
        <v>0</v>
      </c>
      <c r="CY370" s="556"/>
      <c r="CZ370" s="556"/>
      <c r="DA370" s="556"/>
      <c r="DB370" s="556"/>
      <c r="DC370" s="556"/>
      <c r="DD370" s="560">
        <f t="shared" si="126"/>
        <v>0</v>
      </c>
      <c r="DE370" s="556"/>
      <c r="DF370" s="556"/>
      <c r="DG370" s="556"/>
      <c r="DH370" s="556"/>
      <c r="DI370" s="556"/>
      <c r="DJ370" s="555">
        <f t="shared" si="115"/>
        <v>0</v>
      </c>
      <c r="DK370" s="556"/>
      <c r="DL370" s="556"/>
      <c r="DM370" s="556"/>
      <c r="DN370" s="556"/>
      <c r="DO370" s="556"/>
      <c r="DP370" s="556"/>
      <c r="DT370" s="141" t="str">
        <f t="shared" si="127"/>
        <v>-</v>
      </c>
      <c r="DU370" s="558">
        <f>IF(ROWS($DU$25:DU370)&gt;$EH$9,0,ROWS($DU$25:DU370))</f>
        <v>0</v>
      </c>
      <c r="DV370" s="558"/>
      <c r="DW370" s="558"/>
      <c r="DX370" s="558"/>
      <c r="DY370" s="558"/>
      <c r="DZ370" s="557">
        <f t="shared" si="116"/>
        <v>0</v>
      </c>
      <c r="EA370" s="558"/>
      <c r="EB370" s="558"/>
      <c r="EC370" s="558"/>
      <c r="ED370" s="558"/>
      <c r="EE370" s="558"/>
      <c r="EF370" s="558"/>
      <c r="EG370" s="559">
        <f t="shared" si="128"/>
        <v>0</v>
      </c>
      <c r="EH370" s="558"/>
      <c r="EI370" s="558"/>
      <c r="EJ370" s="558"/>
      <c r="EK370" s="558"/>
      <c r="EL370" s="558"/>
      <c r="EM370" s="560">
        <f t="shared" si="129"/>
        <v>0</v>
      </c>
      <c r="EN370" s="556"/>
      <c r="EO370" s="556"/>
      <c r="EP370" s="556"/>
      <c r="EQ370" s="556"/>
      <c r="ER370" s="556"/>
      <c r="ES370" s="560">
        <f t="shared" si="130"/>
        <v>0</v>
      </c>
      <c r="ET370" s="556"/>
      <c r="EU370" s="556"/>
      <c r="EV370" s="556"/>
      <c r="EW370" s="556"/>
      <c r="EX370" s="556"/>
      <c r="EY370" s="555">
        <f t="shared" si="117"/>
        <v>0</v>
      </c>
      <c r="EZ370" s="556"/>
      <c r="FA370" s="556"/>
      <c r="FB370" s="556"/>
      <c r="FC370" s="556"/>
      <c r="FD370" s="556"/>
      <c r="FE370" s="556"/>
      <c r="FG370" s="557">
        <f t="shared" si="118"/>
        <v>0</v>
      </c>
      <c r="FH370" s="558"/>
      <c r="FI370" s="558"/>
      <c r="FJ370" s="558"/>
      <c r="FK370" s="558"/>
      <c r="FL370" s="558"/>
      <c r="FM370" s="558"/>
      <c r="FN370" s="559">
        <f t="shared" si="131"/>
        <v>0</v>
      </c>
      <c r="FO370" s="558"/>
      <c r="FP370" s="558"/>
      <c r="FQ370" s="558"/>
      <c r="FR370" s="558"/>
      <c r="FS370" s="558"/>
      <c r="FT370" s="560">
        <f t="shared" si="132"/>
        <v>0</v>
      </c>
      <c r="FU370" s="556"/>
      <c r="FV370" s="556"/>
      <c r="FW370" s="556"/>
      <c r="FX370" s="556"/>
      <c r="FY370" s="556"/>
      <c r="FZ370" s="560">
        <f t="shared" si="133"/>
        <v>0</v>
      </c>
      <c r="GA370" s="556"/>
      <c r="GB370" s="556"/>
      <c r="GC370" s="556"/>
      <c r="GD370" s="556"/>
      <c r="GE370" s="556"/>
      <c r="GF370" s="555">
        <f t="shared" si="119"/>
        <v>0</v>
      </c>
      <c r="GG370" s="556"/>
      <c r="GH370" s="556"/>
      <c r="GI370" s="556"/>
      <c r="GJ370" s="556"/>
      <c r="GK370" s="556"/>
      <c r="GL370" s="556"/>
      <c r="GV370" s="1"/>
      <c r="GW370" s="1"/>
      <c r="GX370" s="1"/>
      <c r="GY370" s="1"/>
      <c r="GZ370" s="1"/>
      <c r="HA370" s="1"/>
      <c r="HB370" s="1"/>
      <c r="HC370" s="1"/>
      <c r="HD370" s="1"/>
      <c r="HE370" s="1"/>
      <c r="HF370" s="1"/>
      <c r="HG370" s="1"/>
      <c r="HH370" s="1"/>
      <c r="HI370" s="1"/>
    </row>
    <row r="371" spans="50:217" ht="12.75">
      <c r="AX371" s="141" t="str">
        <f t="shared" si="120"/>
        <v>-</v>
      </c>
      <c r="AY371" s="558">
        <f>IF(ROWS($AY$25:AY371)&gt;$BL$9,0,ROWS($AY$25:AY371))</f>
        <v>0</v>
      </c>
      <c r="AZ371" s="558"/>
      <c r="BA371" s="558"/>
      <c r="BB371" s="558"/>
      <c r="BC371" s="558"/>
      <c r="BD371" s="557">
        <f t="shared" si="112"/>
        <v>0</v>
      </c>
      <c r="BE371" s="558"/>
      <c r="BF371" s="558"/>
      <c r="BG371" s="558"/>
      <c r="BH371" s="558"/>
      <c r="BI371" s="558"/>
      <c r="BJ371" s="558"/>
      <c r="BK371" s="559">
        <f t="shared" si="121"/>
        <v>0</v>
      </c>
      <c r="BL371" s="558"/>
      <c r="BM371" s="558"/>
      <c r="BN371" s="558"/>
      <c r="BO371" s="558"/>
      <c r="BP371" s="558"/>
      <c r="BQ371" s="560">
        <f t="shared" si="122"/>
        <v>0</v>
      </c>
      <c r="BR371" s="556"/>
      <c r="BS371" s="556"/>
      <c r="BT371" s="556"/>
      <c r="BU371" s="556"/>
      <c r="BV371" s="556"/>
      <c r="BW371" s="560">
        <f t="shared" si="123"/>
        <v>0</v>
      </c>
      <c r="BX371" s="556"/>
      <c r="BY371" s="556"/>
      <c r="BZ371" s="556"/>
      <c r="CA371" s="556"/>
      <c r="CB371" s="556"/>
      <c r="CC371" s="555">
        <f t="shared" si="113"/>
        <v>0</v>
      </c>
      <c r="CD371" s="556"/>
      <c r="CE371" s="556"/>
      <c r="CF371" s="556"/>
      <c r="CG371" s="556"/>
      <c r="CH371" s="556"/>
      <c r="CI371" s="556"/>
      <c r="CK371" s="557">
        <f t="shared" si="114"/>
        <v>0</v>
      </c>
      <c r="CL371" s="558"/>
      <c r="CM371" s="558"/>
      <c r="CN371" s="558"/>
      <c r="CO371" s="558"/>
      <c r="CP371" s="558"/>
      <c r="CQ371" s="558"/>
      <c r="CR371" s="559">
        <f t="shared" si="124"/>
        <v>0</v>
      </c>
      <c r="CS371" s="558"/>
      <c r="CT371" s="558"/>
      <c r="CU371" s="558"/>
      <c r="CV371" s="558"/>
      <c r="CW371" s="558"/>
      <c r="CX371" s="560">
        <f t="shared" si="125"/>
        <v>0</v>
      </c>
      <c r="CY371" s="556"/>
      <c r="CZ371" s="556"/>
      <c r="DA371" s="556"/>
      <c r="DB371" s="556"/>
      <c r="DC371" s="556"/>
      <c r="DD371" s="560">
        <f t="shared" si="126"/>
        <v>0</v>
      </c>
      <c r="DE371" s="556"/>
      <c r="DF371" s="556"/>
      <c r="DG371" s="556"/>
      <c r="DH371" s="556"/>
      <c r="DI371" s="556"/>
      <c r="DJ371" s="555">
        <f t="shared" si="115"/>
        <v>0</v>
      </c>
      <c r="DK371" s="556"/>
      <c r="DL371" s="556"/>
      <c r="DM371" s="556"/>
      <c r="DN371" s="556"/>
      <c r="DO371" s="556"/>
      <c r="DP371" s="556"/>
      <c r="DT371" s="141" t="str">
        <f t="shared" si="127"/>
        <v>-</v>
      </c>
      <c r="DU371" s="558">
        <f>IF(ROWS($DU$25:DU371)&gt;$EH$9,0,ROWS($DU$25:DU371))</f>
        <v>0</v>
      </c>
      <c r="DV371" s="558"/>
      <c r="DW371" s="558"/>
      <c r="DX371" s="558"/>
      <c r="DY371" s="558"/>
      <c r="DZ371" s="557">
        <f t="shared" si="116"/>
        <v>0</v>
      </c>
      <c r="EA371" s="558"/>
      <c r="EB371" s="558"/>
      <c r="EC371" s="558"/>
      <c r="ED371" s="558"/>
      <c r="EE371" s="558"/>
      <c r="EF371" s="558"/>
      <c r="EG371" s="559">
        <f t="shared" si="128"/>
        <v>0</v>
      </c>
      <c r="EH371" s="558"/>
      <c r="EI371" s="558"/>
      <c r="EJ371" s="558"/>
      <c r="EK371" s="558"/>
      <c r="EL371" s="558"/>
      <c r="EM371" s="560">
        <f t="shared" si="129"/>
        <v>0</v>
      </c>
      <c r="EN371" s="556"/>
      <c r="EO371" s="556"/>
      <c r="EP371" s="556"/>
      <c r="EQ371" s="556"/>
      <c r="ER371" s="556"/>
      <c r="ES371" s="560">
        <f t="shared" si="130"/>
        <v>0</v>
      </c>
      <c r="ET371" s="556"/>
      <c r="EU371" s="556"/>
      <c r="EV371" s="556"/>
      <c r="EW371" s="556"/>
      <c r="EX371" s="556"/>
      <c r="EY371" s="555">
        <f t="shared" si="117"/>
        <v>0</v>
      </c>
      <c r="EZ371" s="556"/>
      <c r="FA371" s="556"/>
      <c r="FB371" s="556"/>
      <c r="FC371" s="556"/>
      <c r="FD371" s="556"/>
      <c r="FE371" s="556"/>
      <c r="FG371" s="557">
        <f t="shared" si="118"/>
        <v>0</v>
      </c>
      <c r="FH371" s="558"/>
      <c r="FI371" s="558"/>
      <c r="FJ371" s="558"/>
      <c r="FK371" s="558"/>
      <c r="FL371" s="558"/>
      <c r="FM371" s="558"/>
      <c r="FN371" s="559">
        <f t="shared" si="131"/>
        <v>0</v>
      </c>
      <c r="FO371" s="558"/>
      <c r="FP371" s="558"/>
      <c r="FQ371" s="558"/>
      <c r="FR371" s="558"/>
      <c r="FS371" s="558"/>
      <c r="FT371" s="560">
        <f t="shared" si="132"/>
        <v>0</v>
      </c>
      <c r="FU371" s="556"/>
      <c r="FV371" s="556"/>
      <c r="FW371" s="556"/>
      <c r="FX371" s="556"/>
      <c r="FY371" s="556"/>
      <c r="FZ371" s="560">
        <f t="shared" si="133"/>
        <v>0</v>
      </c>
      <c r="GA371" s="556"/>
      <c r="GB371" s="556"/>
      <c r="GC371" s="556"/>
      <c r="GD371" s="556"/>
      <c r="GE371" s="556"/>
      <c r="GF371" s="555">
        <f t="shared" si="119"/>
        <v>0</v>
      </c>
      <c r="GG371" s="556"/>
      <c r="GH371" s="556"/>
      <c r="GI371" s="556"/>
      <c r="GJ371" s="556"/>
      <c r="GK371" s="556"/>
      <c r="GL371" s="556"/>
      <c r="GV371" s="1"/>
      <c r="GW371" s="1"/>
      <c r="GX371" s="1"/>
      <c r="GY371" s="1"/>
      <c r="GZ371" s="1"/>
      <c r="HA371" s="1"/>
      <c r="HB371" s="1"/>
      <c r="HC371" s="1"/>
      <c r="HD371" s="1"/>
      <c r="HE371" s="1"/>
      <c r="HF371" s="1"/>
      <c r="HG371" s="1"/>
      <c r="HH371" s="1"/>
      <c r="HI371" s="1"/>
    </row>
    <row r="372" spans="50:217" ht="12.75">
      <c r="AX372" s="141" t="str">
        <f t="shared" si="120"/>
        <v>-</v>
      </c>
      <c r="AY372" s="558">
        <f>IF(ROWS($AY$25:AY372)&gt;$BL$9,0,ROWS($AY$25:AY372))</f>
        <v>0</v>
      </c>
      <c r="AZ372" s="558"/>
      <c r="BA372" s="558"/>
      <c r="BB372" s="558"/>
      <c r="BC372" s="558"/>
      <c r="BD372" s="557">
        <f t="shared" si="112"/>
        <v>0</v>
      </c>
      <c r="BE372" s="558"/>
      <c r="BF372" s="558"/>
      <c r="BG372" s="558"/>
      <c r="BH372" s="558"/>
      <c r="BI372" s="558"/>
      <c r="BJ372" s="558"/>
      <c r="BK372" s="559">
        <f t="shared" si="121"/>
        <v>0</v>
      </c>
      <c r="BL372" s="558"/>
      <c r="BM372" s="558"/>
      <c r="BN372" s="558"/>
      <c r="BO372" s="558"/>
      <c r="BP372" s="558"/>
      <c r="BQ372" s="560">
        <f t="shared" si="122"/>
        <v>0</v>
      </c>
      <c r="BR372" s="556"/>
      <c r="BS372" s="556"/>
      <c r="BT372" s="556"/>
      <c r="BU372" s="556"/>
      <c r="BV372" s="556"/>
      <c r="BW372" s="560">
        <f t="shared" si="123"/>
        <v>0</v>
      </c>
      <c r="BX372" s="556"/>
      <c r="BY372" s="556"/>
      <c r="BZ372" s="556"/>
      <c r="CA372" s="556"/>
      <c r="CB372" s="556"/>
      <c r="CC372" s="555">
        <f t="shared" si="113"/>
        <v>0</v>
      </c>
      <c r="CD372" s="556"/>
      <c r="CE372" s="556"/>
      <c r="CF372" s="556"/>
      <c r="CG372" s="556"/>
      <c r="CH372" s="556"/>
      <c r="CI372" s="556"/>
      <c r="CK372" s="557">
        <f t="shared" si="114"/>
        <v>0</v>
      </c>
      <c r="CL372" s="558"/>
      <c r="CM372" s="558"/>
      <c r="CN372" s="558"/>
      <c r="CO372" s="558"/>
      <c r="CP372" s="558"/>
      <c r="CQ372" s="558"/>
      <c r="CR372" s="559">
        <f t="shared" si="124"/>
        <v>0</v>
      </c>
      <c r="CS372" s="558"/>
      <c r="CT372" s="558"/>
      <c r="CU372" s="558"/>
      <c r="CV372" s="558"/>
      <c r="CW372" s="558"/>
      <c r="CX372" s="560">
        <f t="shared" si="125"/>
        <v>0</v>
      </c>
      <c r="CY372" s="556"/>
      <c r="CZ372" s="556"/>
      <c r="DA372" s="556"/>
      <c r="DB372" s="556"/>
      <c r="DC372" s="556"/>
      <c r="DD372" s="560">
        <f t="shared" si="126"/>
        <v>0</v>
      </c>
      <c r="DE372" s="556"/>
      <c r="DF372" s="556"/>
      <c r="DG372" s="556"/>
      <c r="DH372" s="556"/>
      <c r="DI372" s="556"/>
      <c r="DJ372" s="555">
        <f t="shared" si="115"/>
        <v>0</v>
      </c>
      <c r="DK372" s="556"/>
      <c r="DL372" s="556"/>
      <c r="DM372" s="556"/>
      <c r="DN372" s="556"/>
      <c r="DO372" s="556"/>
      <c r="DP372" s="556"/>
      <c r="DT372" s="141" t="str">
        <f t="shared" si="127"/>
        <v>-</v>
      </c>
      <c r="DU372" s="558">
        <f>IF(ROWS($DU$25:DU372)&gt;$EH$9,0,ROWS($DU$25:DU372))</f>
        <v>0</v>
      </c>
      <c r="DV372" s="558"/>
      <c r="DW372" s="558"/>
      <c r="DX372" s="558"/>
      <c r="DY372" s="558"/>
      <c r="DZ372" s="557">
        <f t="shared" si="116"/>
        <v>0</v>
      </c>
      <c r="EA372" s="558"/>
      <c r="EB372" s="558"/>
      <c r="EC372" s="558"/>
      <c r="ED372" s="558"/>
      <c r="EE372" s="558"/>
      <c r="EF372" s="558"/>
      <c r="EG372" s="559">
        <f t="shared" si="128"/>
        <v>0</v>
      </c>
      <c r="EH372" s="558"/>
      <c r="EI372" s="558"/>
      <c r="EJ372" s="558"/>
      <c r="EK372" s="558"/>
      <c r="EL372" s="558"/>
      <c r="EM372" s="560">
        <f t="shared" si="129"/>
        <v>0</v>
      </c>
      <c r="EN372" s="556"/>
      <c r="EO372" s="556"/>
      <c r="EP372" s="556"/>
      <c r="EQ372" s="556"/>
      <c r="ER372" s="556"/>
      <c r="ES372" s="560">
        <f t="shared" si="130"/>
        <v>0</v>
      </c>
      <c r="ET372" s="556"/>
      <c r="EU372" s="556"/>
      <c r="EV372" s="556"/>
      <c r="EW372" s="556"/>
      <c r="EX372" s="556"/>
      <c r="EY372" s="555">
        <f t="shared" si="117"/>
        <v>0</v>
      </c>
      <c r="EZ372" s="556"/>
      <c r="FA372" s="556"/>
      <c r="FB372" s="556"/>
      <c r="FC372" s="556"/>
      <c r="FD372" s="556"/>
      <c r="FE372" s="556"/>
      <c r="FG372" s="557">
        <f t="shared" si="118"/>
        <v>0</v>
      </c>
      <c r="FH372" s="558"/>
      <c r="FI372" s="558"/>
      <c r="FJ372" s="558"/>
      <c r="FK372" s="558"/>
      <c r="FL372" s="558"/>
      <c r="FM372" s="558"/>
      <c r="FN372" s="559">
        <f t="shared" si="131"/>
        <v>0</v>
      </c>
      <c r="FO372" s="558"/>
      <c r="FP372" s="558"/>
      <c r="FQ372" s="558"/>
      <c r="FR372" s="558"/>
      <c r="FS372" s="558"/>
      <c r="FT372" s="560">
        <f t="shared" si="132"/>
        <v>0</v>
      </c>
      <c r="FU372" s="556"/>
      <c r="FV372" s="556"/>
      <c r="FW372" s="556"/>
      <c r="FX372" s="556"/>
      <c r="FY372" s="556"/>
      <c r="FZ372" s="560">
        <f t="shared" si="133"/>
        <v>0</v>
      </c>
      <c r="GA372" s="556"/>
      <c r="GB372" s="556"/>
      <c r="GC372" s="556"/>
      <c r="GD372" s="556"/>
      <c r="GE372" s="556"/>
      <c r="GF372" s="555">
        <f t="shared" si="119"/>
        <v>0</v>
      </c>
      <c r="GG372" s="556"/>
      <c r="GH372" s="556"/>
      <c r="GI372" s="556"/>
      <c r="GJ372" s="556"/>
      <c r="GK372" s="556"/>
      <c r="GL372" s="556"/>
      <c r="GV372" s="1"/>
      <c r="GW372" s="1"/>
      <c r="GX372" s="1"/>
      <c r="GY372" s="1"/>
      <c r="GZ372" s="1"/>
      <c r="HA372" s="1"/>
      <c r="HB372" s="1"/>
      <c r="HC372" s="1"/>
      <c r="HD372" s="1"/>
      <c r="HE372" s="1"/>
      <c r="HF372" s="1"/>
      <c r="HG372" s="1"/>
      <c r="HH372" s="1"/>
      <c r="HI372" s="1"/>
    </row>
    <row r="373" spans="50:217" ht="12.75">
      <c r="AX373" s="141" t="str">
        <f t="shared" si="120"/>
        <v>-</v>
      </c>
      <c r="AY373" s="558">
        <f>IF(ROWS($AY$25:AY373)&gt;$BL$9,0,ROWS($AY$25:AY373))</f>
        <v>0</v>
      </c>
      <c r="AZ373" s="558"/>
      <c r="BA373" s="558"/>
      <c r="BB373" s="558"/>
      <c r="BC373" s="558"/>
      <c r="BD373" s="557">
        <f t="shared" si="112"/>
        <v>0</v>
      </c>
      <c r="BE373" s="558"/>
      <c r="BF373" s="558"/>
      <c r="BG373" s="558"/>
      <c r="BH373" s="558"/>
      <c r="BI373" s="558"/>
      <c r="BJ373" s="558"/>
      <c r="BK373" s="559">
        <f t="shared" si="121"/>
        <v>0</v>
      </c>
      <c r="BL373" s="558"/>
      <c r="BM373" s="558"/>
      <c r="BN373" s="558"/>
      <c r="BO373" s="558"/>
      <c r="BP373" s="558"/>
      <c r="BQ373" s="560">
        <f t="shared" si="122"/>
        <v>0</v>
      </c>
      <c r="BR373" s="556"/>
      <c r="BS373" s="556"/>
      <c r="BT373" s="556"/>
      <c r="BU373" s="556"/>
      <c r="BV373" s="556"/>
      <c r="BW373" s="560">
        <f t="shared" si="123"/>
        <v>0</v>
      </c>
      <c r="BX373" s="556"/>
      <c r="BY373" s="556"/>
      <c r="BZ373" s="556"/>
      <c r="CA373" s="556"/>
      <c r="CB373" s="556"/>
      <c r="CC373" s="555">
        <f t="shared" si="113"/>
        <v>0</v>
      </c>
      <c r="CD373" s="556"/>
      <c r="CE373" s="556"/>
      <c r="CF373" s="556"/>
      <c r="CG373" s="556"/>
      <c r="CH373" s="556"/>
      <c r="CI373" s="556"/>
      <c r="CK373" s="557">
        <f t="shared" si="114"/>
        <v>0</v>
      </c>
      <c r="CL373" s="558"/>
      <c r="CM373" s="558"/>
      <c r="CN373" s="558"/>
      <c r="CO373" s="558"/>
      <c r="CP373" s="558"/>
      <c r="CQ373" s="558"/>
      <c r="CR373" s="559">
        <f t="shared" si="124"/>
        <v>0</v>
      </c>
      <c r="CS373" s="558"/>
      <c r="CT373" s="558"/>
      <c r="CU373" s="558"/>
      <c r="CV373" s="558"/>
      <c r="CW373" s="558"/>
      <c r="CX373" s="560">
        <f t="shared" si="125"/>
        <v>0</v>
      </c>
      <c r="CY373" s="556"/>
      <c r="CZ373" s="556"/>
      <c r="DA373" s="556"/>
      <c r="DB373" s="556"/>
      <c r="DC373" s="556"/>
      <c r="DD373" s="560">
        <f t="shared" si="126"/>
        <v>0</v>
      </c>
      <c r="DE373" s="556"/>
      <c r="DF373" s="556"/>
      <c r="DG373" s="556"/>
      <c r="DH373" s="556"/>
      <c r="DI373" s="556"/>
      <c r="DJ373" s="555">
        <f t="shared" si="115"/>
        <v>0</v>
      </c>
      <c r="DK373" s="556"/>
      <c r="DL373" s="556"/>
      <c r="DM373" s="556"/>
      <c r="DN373" s="556"/>
      <c r="DO373" s="556"/>
      <c r="DP373" s="556"/>
      <c r="DT373" s="141" t="str">
        <f t="shared" si="127"/>
        <v>-</v>
      </c>
      <c r="DU373" s="558">
        <f>IF(ROWS($DU$25:DU373)&gt;$EH$9,0,ROWS($DU$25:DU373))</f>
        <v>0</v>
      </c>
      <c r="DV373" s="558"/>
      <c r="DW373" s="558"/>
      <c r="DX373" s="558"/>
      <c r="DY373" s="558"/>
      <c r="DZ373" s="557">
        <f t="shared" si="116"/>
        <v>0</v>
      </c>
      <c r="EA373" s="558"/>
      <c r="EB373" s="558"/>
      <c r="EC373" s="558"/>
      <c r="ED373" s="558"/>
      <c r="EE373" s="558"/>
      <c r="EF373" s="558"/>
      <c r="EG373" s="559">
        <f t="shared" si="128"/>
        <v>0</v>
      </c>
      <c r="EH373" s="558"/>
      <c r="EI373" s="558"/>
      <c r="EJ373" s="558"/>
      <c r="EK373" s="558"/>
      <c r="EL373" s="558"/>
      <c r="EM373" s="560">
        <f t="shared" si="129"/>
        <v>0</v>
      </c>
      <c r="EN373" s="556"/>
      <c r="EO373" s="556"/>
      <c r="EP373" s="556"/>
      <c r="EQ373" s="556"/>
      <c r="ER373" s="556"/>
      <c r="ES373" s="560">
        <f t="shared" si="130"/>
        <v>0</v>
      </c>
      <c r="ET373" s="556"/>
      <c r="EU373" s="556"/>
      <c r="EV373" s="556"/>
      <c r="EW373" s="556"/>
      <c r="EX373" s="556"/>
      <c r="EY373" s="555">
        <f t="shared" si="117"/>
        <v>0</v>
      </c>
      <c r="EZ373" s="556"/>
      <c r="FA373" s="556"/>
      <c r="FB373" s="556"/>
      <c r="FC373" s="556"/>
      <c r="FD373" s="556"/>
      <c r="FE373" s="556"/>
      <c r="FG373" s="557">
        <f t="shared" si="118"/>
        <v>0</v>
      </c>
      <c r="FH373" s="558"/>
      <c r="FI373" s="558"/>
      <c r="FJ373" s="558"/>
      <c r="FK373" s="558"/>
      <c r="FL373" s="558"/>
      <c r="FM373" s="558"/>
      <c r="FN373" s="559">
        <f t="shared" si="131"/>
        <v>0</v>
      </c>
      <c r="FO373" s="558"/>
      <c r="FP373" s="558"/>
      <c r="FQ373" s="558"/>
      <c r="FR373" s="558"/>
      <c r="FS373" s="558"/>
      <c r="FT373" s="560">
        <f t="shared" si="132"/>
        <v>0</v>
      </c>
      <c r="FU373" s="556"/>
      <c r="FV373" s="556"/>
      <c r="FW373" s="556"/>
      <c r="FX373" s="556"/>
      <c r="FY373" s="556"/>
      <c r="FZ373" s="560">
        <f t="shared" si="133"/>
        <v>0</v>
      </c>
      <c r="GA373" s="556"/>
      <c r="GB373" s="556"/>
      <c r="GC373" s="556"/>
      <c r="GD373" s="556"/>
      <c r="GE373" s="556"/>
      <c r="GF373" s="555">
        <f t="shared" si="119"/>
        <v>0</v>
      </c>
      <c r="GG373" s="556"/>
      <c r="GH373" s="556"/>
      <c r="GI373" s="556"/>
      <c r="GJ373" s="556"/>
      <c r="GK373" s="556"/>
      <c r="GL373" s="556"/>
      <c r="GV373" s="1"/>
      <c r="GW373" s="1"/>
      <c r="GX373" s="1"/>
      <c r="GY373" s="1"/>
      <c r="GZ373" s="1"/>
      <c r="HA373" s="1"/>
      <c r="HB373" s="1"/>
      <c r="HC373" s="1"/>
      <c r="HD373" s="1"/>
      <c r="HE373" s="1"/>
      <c r="HF373" s="1"/>
      <c r="HG373" s="1"/>
      <c r="HH373" s="1"/>
      <c r="HI373" s="1"/>
    </row>
    <row r="374" spans="50:217" ht="12.75">
      <c r="AX374" s="141" t="str">
        <f t="shared" si="120"/>
        <v>-</v>
      </c>
      <c r="AY374" s="558">
        <f>IF(ROWS($AY$25:AY374)&gt;$BL$9,0,ROWS($AY$25:AY374))</f>
        <v>0</v>
      </c>
      <c r="AZ374" s="558"/>
      <c r="BA374" s="558"/>
      <c r="BB374" s="558"/>
      <c r="BC374" s="558"/>
      <c r="BD374" s="557">
        <f t="shared" si="112"/>
        <v>0</v>
      </c>
      <c r="BE374" s="558"/>
      <c r="BF374" s="558"/>
      <c r="BG374" s="558"/>
      <c r="BH374" s="558"/>
      <c r="BI374" s="558"/>
      <c r="BJ374" s="558"/>
      <c r="BK374" s="559">
        <f t="shared" si="121"/>
        <v>0</v>
      </c>
      <c r="BL374" s="558"/>
      <c r="BM374" s="558"/>
      <c r="BN374" s="558"/>
      <c r="BO374" s="558"/>
      <c r="BP374" s="558"/>
      <c r="BQ374" s="560">
        <f t="shared" si="122"/>
        <v>0</v>
      </c>
      <c r="BR374" s="556"/>
      <c r="BS374" s="556"/>
      <c r="BT374" s="556"/>
      <c r="BU374" s="556"/>
      <c r="BV374" s="556"/>
      <c r="BW374" s="560">
        <f t="shared" si="123"/>
        <v>0</v>
      </c>
      <c r="BX374" s="556"/>
      <c r="BY374" s="556"/>
      <c r="BZ374" s="556"/>
      <c r="CA374" s="556"/>
      <c r="CB374" s="556"/>
      <c r="CC374" s="555">
        <f t="shared" si="113"/>
        <v>0</v>
      </c>
      <c r="CD374" s="556"/>
      <c r="CE374" s="556"/>
      <c r="CF374" s="556"/>
      <c r="CG374" s="556"/>
      <c r="CH374" s="556"/>
      <c r="CI374" s="556"/>
      <c r="CK374" s="557">
        <f t="shared" si="114"/>
        <v>0</v>
      </c>
      <c r="CL374" s="558"/>
      <c r="CM374" s="558"/>
      <c r="CN374" s="558"/>
      <c r="CO374" s="558"/>
      <c r="CP374" s="558"/>
      <c r="CQ374" s="558"/>
      <c r="CR374" s="559">
        <f t="shared" si="124"/>
        <v>0</v>
      </c>
      <c r="CS374" s="558"/>
      <c r="CT374" s="558"/>
      <c r="CU374" s="558"/>
      <c r="CV374" s="558"/>
      <c r="CW374" s="558"/>
      <c r="CX374" s="560">
        <f t="shared" si="125"/>
        <v>0</v>
      </c>
      <c r="CY374" s="556"/>
      <c r="CZ374" s="556"/>
      <c r="DA374" s="556"/>
      <c r="DB374" s="556"/>
      <c r="DC374" s="556"/>
      <c r="DD374" s="560">
        <f t="shared" si="126"/>
        <v>0</v>
      </c>
      <c r="DE374" s="556"/>
      <c r="DF374" s="556"/>
      <c r="DG374" s="556"/>
      <c r="DH374" s="556"/>
      <c r="DI374" s="556"/>
      <c r="DJ374" s="555">
        <f t="shared" si="115"/>
        <v>0</v>
      </c>
      <c r="DK374" s="556"/>
      <c r="DL374" s="556"/>
      <c r="DM374" s="556"/>
      <c r="DN374" s="556"/>
      <c r="DO374" s="556"/>
      <c r="DP374" s="556"/>
      <c r="DT374" s="141" t="str">
        <f t="shared" si="127"/>
        <v>-</v>
      </c>
      <c r="DU374" s="558">
        <f>IF(ROWS($DU$25:DU374)&gt;$EH$9,0,ROWS($DU$25:DU374))</f>
        <v>0</v>
      </c>
      <c r="DV374" s="558"/>
      <c r="DW374" s="558"/>
      <c r="DX374" s="558"/>
      <c r="DY374" s="558"/>
      <c r="DZ374" s="557">
        <f t="shared" si="116"/>
        <v>0</v>
      </c>
      <c r="EA374" s="558"/>
      <c r="EB374" s="558"/>
      <c r="EC374" s="558"/>
      <c r="ED374" s="558"/>
      <c r="EE374" s="558"/>
      <c r="EF374" s="558"/>
      <c r="EG374" s="559">
        <f t="shared" si="128"/>
        <v>0</v>
      </c>
      <c r="EH374" s="558"/>
      <c r="EI374" s="558"/>
      <c r="EJ374" s="558"/>
      <c r="EK374" s="558"/>
      <c r="EL374" s="558"/>
      <c r="EM374" s="560">
        <f t="shared" si="129"/>
        <v>0</v>
      </c>
      <c r="EN374" s="556"/>
      <c r="EO374" s="556"/>
      <c r="EP374" s="556"/>
      <c r="EQ374" s="556"/>
      <c r="ER374" s="556"/>
      <c r="ES374" s="560">
        <f t="shared" si="130"/>
        <v>0</v>
      </c>
      <c r="ET374" s="556"/>
      <c r="EU374" s="556"/>
      <c r="EV374" s="556"/>
      <c r="EW374" s="556"/>
      <c r="EX374" s="556"/>
      <c r="EY374" s="555">
        <f t="shared" si="117"/>
        <v>0</v>
      </c>
      <c r="EZ374" s="556"/>
      <c r="FA374" s="556"/>
      <c r="FB374" s="556"/>
      <c r="FC374" s="556"/>
      <c r="FD374" s="556"/>
      <c r="FE374" s="556"/>
      <c r="FG374" s="557">
        <f t="shared" si="118"/>
        <v>0</v>
      </c>
      <c r="FH374" s="558"/>
      <c r="FI374" s="558"/>
      <c r="FJ374" s="558"/>
      <c r="FK374" s="558"/>
      <c r="FL374" s="558"/>
      <c r="FM374" s="558"/>
      <c r="FN374" s="559">
        <f t="shared" si="131"/>
        <v>0</v>
      </c>
      <c r="FO374" s="558"/>
      <c r="FP374" s="558"/>
      <c r="FQ374" s="558"/>
      <c r="FR374" s="558"/>
      <c r="FS374" s="558"/>
      <c r="FT374" s="560">
        <f t="shared" si="132"/>
        <v>0</v>
      </c>
      <c r="FU374" s="556"/>
      <c r="FV374" s="556"/>
      <c r="FW374" s="556"/>
      <c r="FX374" s="556"/>
      <c r="FY374" s="556"/>
      <c r="FZ374" s="560">
        <f t="shared" si="133"/>
        <v>0</v>
      </c>
      <c r="GA374" s="556"/>
      <c r="GB374" s="556"/>
      <c r="GC374" s="556"/>
      <c r="GD374" s="556"/>
      <c r="GE374" s="556"/>
      <c r="GF374" s="555">
        <f t="shared" si="119"/>
        <v>0</v>
      </c>
      <c r="GG374" s="556"/>
      <c r="GH374" s="556"/>
      <c r="GI374" s="556"/>
      <c r="GJ374" s="556"/>
      <c r="GK374" s="556"/>
      <c r="GL374" s="556"/>
      <c r="GV374" s="1"/>
      <c r="GW374" s="1"/>
      <c r="GX374" s="1"/>
      <c r="GY374" s="1"/>
      <c r="GZ374" s="1"/>
      <c r="HA374" s="1"/>
      <c r="HB374" s="1"/>
      <c r="HC374" s="1"/>
      <c r="HD374" s="1"/>
      <c r="HE374" s="1"/>
      <c r="HF374" s="1"/>
      <c r="HG374" s="1"/>
      <c r="HH374" s="1"/>
      <c r="HI374" s="1"/>
    </row>
    <row r="375" spans="50:217" ht="12.75">
      <c r="AX375" s="141" t="str">
        <f t="shared" si="120"/>
        <v>-</v>
      </c>
      <c r="AY375" s="558">
        <f>IF(ROWS($AY$25:AY375)&gt;$BL$9,0,ROWS($AY$25:AY375))</f>
        <v>0</v>
      </c>
      <c r="AZ375" s="558"/>
      <c r="BA375" s="558"/>
      <c r="BB375" s="558"/>
      <c r="BC375" s="558"/>
      <c r="BD375" s="557">
        <f t="shared" si="112"/>
        <v>0</v>
      </c>
      <c r="BE375" s="558"/>
      <c r="BF375" s="558"/>
      <c r="BG375" s="558"/>
      <c r="BH375" s="558"/>
      <c r="BI375" s="558"/>
      <c r="BJ375" s="558"/>
      <c r="BK375" s="559">
        <f t="shared" si="121"/>
        <v>0</v>
      </c>
      <c r="BL375" s="558"/>
      <c r="BM375" s="558"/>
      <c r="BN375" s="558"/>
      <c r="BO375" s="558"/>
      <c r="BP375" s="558"/>
      <c r="BQ375" s="560">
        <f t="shared" si="122"/>
        <v>0</v>
      </c>
      <c r="BR375" s="556"/>
      <c r="BS375" s="556"/>
      <c r="BT375" s="556"/>
      <c r="BU375" s="556"/>
      <c r="BV375" s="556"/>
      <c r="BW375" s="560">
        <f t="shared" si="123"/>
        <v>0</v>
      </c>
      <c r="BX375" s="556"/>
      <c r="BY375" s="556"/>
      <c r="BZ375" s="556"/>
      <c r="CA375" s="556"/>
      <c r="CB375" s="556"/>
      <c r="CC375" s="555">
        <f t="shared" si="113"/>
        <v>0</v>
      </c>
      <c r="CD375" s="556"/>
      <c r="CE375" s="556"/>
      <c r="CF375" s="556"/>
      <c r="CG375" s="556"/>
      <c r="CH375" s="556"/>
      <c r="CI375" s="556"/>
      <c r="CK375" s="557">
        <f t="shared" si="114"/>
        <v>0</v>
      </c>
      <c r="CL375" s="558"/>
      <c r="CM375" s="558"/>
      <c r="CN375" s="558"/>
      <c r="CO375" s="558"/>
      <c r="CP375" s="558"/>
      <c r="CQ375" s="558"/>
      <c r="CR375" s="559">
        <f t="shared" si="124"/>
        <v>0</v>
      </c>
      <c r="CS375" s="558"/>
      <c r="CT375" s="558"/>
      <c r="CU375" s="558"/>
      <c r="CV375" s="558"/>
      <c r="CW375" s="558"/>
      <c r="CX375" s="560">
        <f t="shared" si="125"/>
        <v>0</v>
      </c>
      <c r="CY375" s="556"/>
      <c r="CZ375" s="556"/>
      <c r="DA375" s="556"/>
      <c r="DB375" s="556"/>
      <c r="DC375" s="556"/>
      <c r="DD375" s="560">
        <f t="shared" si="126"/>
        <v>0</v>
      </c>
      <c r="DE375" s="556"/>
      <c r="DF375" s="556"/>
      <c r="DG375" s="556"/>
      <c r="DH375" s="556"/>
      <c r="DI375" s="556"/>
      <c r="DJ375" s="555">
        <f t="shared" si="115"/>
        <v>0</v>
      </c>
      <c r="DK375" s="556"/>
      <c r="DL375" s="556"/>
      <c r="DM375" s="556"/>
      <c r="DN375" s="556"/>
      <c r="DO375" s="556"/>
      <c r="DP375" s="556"/>
      <c r="DT375" s="141" t="str">
        <f t="shared" si="127"/>
        <v>-</v>
      </c>
      <c r="DU375" s="558">
        <f>IF(ROWS($DU$25:DU375)&gt;$EH$9,0,ROWS($DU$25:DU375))</f>
        <v>0</v>
      </c>
      <c r="DV375" s="558"/>
      <c r="DW375" s="558"/>
      <c r="DX375" s="558"/>
      <c r="DY375" s="558"/>
      <c r="DZ375" s="557">
        <f t="shared" si="116"/>
        <v>0</v>
      </c>
      <c r="EA375" s="558"/>
      <c r="EB375" s="558"/>
      <c r="EC375" s="558"/>
      <c r="ED375" s="558"/>
      <c r="EE375" s="558"/>
      <c r="EF375" s="558"/>
      <c r="EG375" s="559">
        <f t="shared" si="128"/>
        <v>0</v>
      </c>
      <c r="EH375" s="558"/>
      <c r="EI375" s="558"/>
      <c r="EJ375" s="558"/>
      <c r="EK375" s="558"/>
      <c r="EL375" s="558"/>
      <c r="EM375" s="560">
        <f t="shared" si="129"/>
        <v>0</v>
      </c>
      <c r="EN375" s="556"/>
      <c r="EO375" s="556"/>
      <c r="EP375" s="556"/>
      <c r="EQ375" s="556"/>
      <c r="ER375" s="556"/>
      <c r="ES375" s="560">
        <f t="shared" si="130"/>
        <v>0</v>
      </c>
      <c r="ET375" s="556"/>
      <c r="EU375" s="556"/>
      <c r="EV375" s="556"/>
      <c r="EW375" s="556"/>
      <c r="EX375" s="556"/>
      <c r="EY375" s="555">
        <f t="shared" si="117"/>
        <v>0</v>
      </c>
      <c r="EZ375" s="556"/>
      <c r="FA375" s="556"/>
      <c r="FB375" s="556"/>
      <c r="FC375" s="556"/>
      <c r="FD375" s="556"/>
      <c r="FE375" s="556"/>
      <c r="FG375" s="557">
        <f t="shared" si="118"/>
        <v>0</v>
      </c>
      <c r="FH375" s="558"/>
      <c r="FI375" s="558"/>
      <c r="FJ375" s="558"/>
      <c r="FK375" s="558"/>
      <c r="FL375" s="558"/>
      <c r="FM375" s="558"/>
      <c r="FN375" s="559">
        <f t="shared" si="131"/>
        <v>0</v>
      </c>
      <c r="FO375" s="558"/>
      <c r="FP375" s="558"/>
      <c r="FQ375" s="558"/>
      <c r="FR375" s="558"/>
      <c r="FS375" s="558"/>
      <c r="FT375" s="560">
        <f t="shared" si="132"/>
        <v>0</v>
      </c>
      <c r="FU375" s="556"/>
      <c r="FV375" s="556"/>
      <c r="FW375" s="556"/>
      <c r="FX375" s="556"/>
      <c r="FY375" s="556"/>
      <c r="FZ375" s="560">
        <f t="shared" si="133"/>
        <v>0</v>
      </c>
      <c r="GA375" s="556"/>
      <c r="GB375" s="556"/>
      <c r="GC375" s="556"/>
      <c r="GD375" s="556"/>
      <c r="GE375" s="556"/>
      <c r="GF375" s="555">
        <f t="shared" si="119"/>
        <v>0</v>
      </c>
      <c r="GG375" s="556"/>
      <c r="GH375" s="556"/>
      <c r="GI375" s="556"/>
      <c r="GJ375" s="556"/>
      <c r="GK375" s="556"/>
      <c r="GL375" s="556"/>
      <c r="GV375" s="1"/>
      <c r="GW375" s="1"/>
      <c r="GX375" s="1"/>
      <c r="GY375" s="1"/>
      <c r="GZ375" s="1"/>
      <c r="HA375" s="1"/>
      <c r="HB375" s="1"/>
      <c r="HC375" s="1"/>
      <c r="HD375" s="1"/>
      <c r="HE375" s="1"/>
      <c r="HF375" s="1"/>
      <c r="HG375" s="1"/>
      <c r="HH375" s="1"/>
      <c r="HI375" s="1"/>
    </row>
    <row r="376" spans="50:217" ht="12.75">
      <c r="AX376" s="141" t="str">
        <f t="shared" si="120"/>
        <v>-</v>
      </c>
      <c r="AY376" s="558">
        <f>IF(ROWS($AY$25:AY376)&gt;$BL$9,0,ROWS($AY$25:AY376))</f>
        <v>0</v>
      </c>
      <c r="AZ376" s="558"/>
      <c r="BA376" s="558"/>
      <c r="BB376" s="558"/>
      <c r="BC376" s="558"/>
      <c r="BD376" s="557">
        <f t="shared" si="112"/>
        <v>0</v>
      </c>
      <c r="BE376" s="558"/>
      <c r="BF376" s="558"/>
      <c r="BG376" s="558"/>
      <c r="BH376" s="558"/>
      <c r="BI376" s="558"/>
      <c r="BJ376" s="558"/>
      <c r="BK376" s="559">
        <f t="shared" si="121"/>
        <v>0</v>
      </c>
      <c r="BL376" s="558"/>
      <c r="BM376" s="558"/>
      <c r="BN376" s="558"/>
      <c r="BO376" s="558"/>
      <c r="BP376" s="558"/>
      <c r="BQ376" s="560">
        <f t="shared" si="122"/>
        <v>0</v>
      </c>
      <c r="BR376" s="556"/>
      <c r="BS376" s="556"/>
      <c r="BT376" s="556"/>
      <c r="BU376" s="556"/>
      <c r="BV376" s="556"/>
      <c r="BW376" s="560">
        <f t="shared" si="123"/>
        <v>0</v>
      </c>
      <c r="BX376" s="556"/>
      <c r="BY376" s="556"/>
      <c r="BZ376" s="556"/>
      <c r="CA376" s="556"/>
      <c r="CB376" s="556"/>
      <c r="CC376" s="555">
        <f t="shared" si="113"/>
        <v>0</v>
      </c>
      <c r="CD376" s="556"/>
      <c r="CE376" s="556"/>
      <c r="CF376" s="556"/>
      <c r="CG376" s="556"/>
      <c r="CH376" s="556"/>
      <c r="CI376" s="556"/>
      <c r="CK376" s="557">
        <f t="shared" si="114"/>
        <v>0</v>
      </c>
      <c r="CL376" s="558"/>
      <c r="CM376" s="558"/>
      <c r="CN376" s="558"/>
      <c r="CO376" s="558"/>
      <c r="CP376" s="558"/>
      <c r="CQ376" s="558"/>
      <c r="CR376" s="559">
        <f t="shared" si="124"/>
        <v>0</v>
      </c>
      <c r="CS376" s="558"/>
      <c r="CT376" s="558"/>
      <c r="CU376" s="558"/>
      <c r="CV376" s="558"/>
      <c r="CW376" s="558"/>
      <c r="CX376" s="560">
        <f t="shared" si="125"/>
        <v>0</v>
      </c>
      <c r="CY376" s="556"/>
      <c r="CZ376" s="556"/>
      <c r="DA376" s="556"/>
      <c r="DB376" s="556"/>
      <c r="DC376" s="556"/>
      <c r="DD376" s="560">
        <f t="shared" si="126"/>
        <v>0</v>
      </c>
      <c r="DE376" s="556"/>
      <c r="DF376" s="556"/>
      <c r="DG376" s="556"/>
      <c r="DH376" s="556"/>
      <c r="DI376" s="556"/>
      <c r="DJ376" s="555">
        <f t="shared" si="115"/>
        <v>0</v>
      </c>
      <c r="DK376" s="556"/>
      <c r="DL376" s="556"/>
      <c r="DM376" s="556"/>
      <c r="DN376" s="556"/>
      <c r="DO376" s="556"/>
      <c r="DP376" s="556"/>
      <c r="DT376" s="141" t="str">
        <f t="shared" si="127"/>
        <v>-</v>
      </c>
      <c r="DU376" s="558">
        <f>IF(ROWS($DU$25:DU376)&gt;$EH$9,0,ROWS($DU$25:DU376))</f>
        <v>0</v>
      </c>
      <c r="DV376" s="558"/>
      <c r="DW376" s="558"/>
      <c r="DX376" s="558"/>
      <c r="DY376" s="558"/>
      <c r="DZ376" s="557">
        <f t="shared" si="116"/>
        <v>0</v>
      </c>
      <c r="EA376" s="558"/>
      <c r="EB376" s="558"/>
      <c r="EC376" s="558"/>
      <c r="ED376" s="558"/>
      <c r="EE376" s="558"/>
      <c r="EF376" s="558"/>
      <c r="EG376" s="559">
        <f t="shared" si="128"/>
        <v>0</v>
      </c>
      <c r="EH376" s="558"/>
      <c r="EI376" s="558"/>
      <c r="EJ376" s="558"/>
      <c r="EK376" s="558"/>
      <c r="EL376" s="558"/>
      <c r="EM376" s="560">
        <f t="shared" si="129"/>
        <v>0</v>
      </c>
      <c r="EN376" s="556"/>
      <c r="EO376" s="556"/>
      <c r="EP376" s="556"/>
      <c r="EQ376" s="556"/>
      <c r="ER376" s="556"/>
      <c r="ES376" s="560">
        <f t="shared" si="130"/>
        <v>0</v>
      </c>
      <c r="ET376" s="556"/>
      <c r="EU376" s="556"/>
      <c r="EV376" s="556"/>
      <c r="EW376" s="556"/>
      <c r="EX376" s="556"/>
      <c r="EY376" s="555">
        <f t="shared" si="117"/>
        <v>0</v>
      </c>
      <c r="EZ376" s="556"/>
      <c r="FA376" s="556"/>
      <c r="FB376" s="556"/>
      <c r="FC376" s="556"/>
      <c r="FD376" s="556"/>
      <c r="FE376" s="556"/>
      <c r="FG376" s="557">
        <f t="shared" si="118"/>
        <v>0</v>
      </c>
      <c r="FH376" s="558"/>
      <c r="FI376" s="558"/>
      <c r="FJ376" s="558"/>
      <c r="FK376" s="558"/>
      <c r="FL376" s="558"/>
      <c r="FM376" s="558"/>
      <c r="FN376" s="559">
        <f t="shared" si="131"/>
        <v>0</v>
      </c>
      <c r="FO376" s="558"/>
      <c r="FP376" s="558"/>
      <c r="FQ376" s="558"/>
      <c r="FR376" s="558"/>
      <c r="FS376" s="558"/>
      <c r="FT376" s="560">
        <f t="shared" si="132"/>
        <v>0</v>
      </c>
      <c r="FU376" s="556"/>
      <c r="FV376" s="556"/>
      <c r="FW376" s="556"/>
      <c r="FX376" s="556"/>
      <c r="FY376" s="556"/>
      <c r="FZ376" s="560">
        <f t="shared" si="133"/>
        <v>0</v>
      </c>
      <c r="GA376" s="556"/>
      <c r="GB376" s="556"/>
      <c r="GC376" s="556"/>
      <c r="GD376" s="556"/>
      <c r="GE376" s="556"/>
      <c r="GF376" s="555">
        <f t="shared" si="119"/>
        <v>0</v>
      </c>
      <c r="GG376" s="556"/>
      <c r="GH376" s="556"/>
      <c r="GI376" s="556"/>
      <c r="GJ376" s="556"/>
      <c r="GK376" s="556"/>
      <c r="GL376" s="556"/>
      <c r="GV376" s="1"/>
      <c r="GW376" s="1"/>
      <c r="GX376" s="1"/>
      <c r="GY376" s="1"/>
      <c r="GZ376" s="1"/>
      <c r="HA376" s="1"/>
      <c r="HB376" s="1"/>
      <c r="HC376" s="1"/>
      <c r="HD376" s="1"/>
      <c r="HE376" s="1"/>
      <c r="HF376" s="1"/>
      <c r="HG376" s="1"/>
      <c r="HH376" s="1"/>
      <c r="HI376" s="1"/>
    </row>
    <row r="377" spans="50:217" ht="12.75">
      <c r="AX377" s="141" t="str">
        <f t="shared" si="120"/>
        <v>-</v>
      </c>
      <c r="AY377" s="558">
        <f>IF(ROWS($AY$25:AY377)&gt;$BL$9,0,ROWS($AY$25:AY377))</f>
        <v>0</v>
      </c>
      <c r="AZ377" s="558"/>
      <c r="BA377" s="558"/>
      <c r="BB377" s="558"/>
      <c r="BC377" s="558"/>
      <c r="BD377" s="557">
        <f t="shared" si="112"/>
        <v>0</v>
      </c>
      <c r="BE377" s="558"/>
      <c r="BF377" s="558"/>
      <c r="BG377" s="558"/>
      <c r="BH377" s="558"/>
      <c r="BI377" s="558"/>
      <c r="BJ377" s="558"/>
      <c r="BK377" s="559">
        <f t="shared" si="121"/>
        <v>0</v>
      </c>
      <c r="BL377" s="558"/>
      <c r="BM377" s="558"/>
      <c r="BN377" s="558"/>
      <c r="BO377" s="558"/>
      <c r="BP377" s="558"/>
      <c r="BQ377" s="560">
        <f t="shared" si="122"/>
        <v>0</v>
      </c>
      <c r="BR377" s="556"/>
      <c r="BS377" s="556"/>
      <c r="BT377" s="556"/>
      <c r="BU377" s="556"/>
      <c r="BV377" s="556"/>
      <c r="BW377" s="560">
        <f t="shared" si="123"/>
        <v>0</v>
      </c>
      <c r="BX377" s="556"/>
      <c r="BY377" s="556"/>
      <c r="BZ377" s="556"/>
      <c r="CA377" s="556"/>
      <c r="CB377" s="556"/>
      <c r="CC377" s="555">
        <f t="shared" si="113"/>
        <v>0</v>
      </c>
      <c r="CD377" s="556"/>
      <c r="CE377" s="556"/>
      <c r="CF377" s="556"/>
      <c r="CG377" s="556"/>
      <c r="CH377" s="556"/>
      <c r="CI377" s="556"/>
      <c r="CK377" s="557">
        <f t="shared" si="114"/>
        <v>0</v>
      </c>
      <c r="CL377" s="558"/>
      <c r="CM377" s="558"/>
      <c r="CN377" s="558"/>
      <c r="CO377" s="558"/>
      <c r="CP377" s="558"/>
      <c r="CQ377" s="558"/>
      <c r="CR377" s="559">
        <f t="shared" si="124"/>
        <v>0</v>
      </c>
      <c r="CS377" s="558"/>
      <c r="CT377" s="558"/>
      <c r="CU377" s="558"/>
      <c r="CV377" s="558"/>
      <c r="CW377" s="558"/>
      <c r="CX377" s="560">
        <f t="shared" si="125"/>
        <v>0</v>
      </c>
      <c r="CY377" s="556"/>
      <c r="CZ377" s="556"/>
      <c r="DA377" s="556"/>
      <c r="DB377" s="556"/>
      <c r="DC377" s="556"/>
      <c r="DD377" s="560">
        <f t="shared" si="126"/>
        <v>0</v>
      </c>
      <c r="DE377" s="556"/>
      <c r="DF377" s="556"/>
      <c r="DG377" s="556"/>
      <c r="DH377" s="556"/>
      <c r="DI377" s="556"/>
      <c r="DJ377" s="555">
        <f t="shared" si="115"/>
        <v>0</v>
      </c>
      <c r="DK377" s="556"/>
      <c r="DL377" s="556"/>
      <c r="DM377" s="556"/>
      <c r="DN377" s="556"/>
      <c r="DO377" s="556"/>
      <c r="DP377" s="556"/>
      <c r="DT377" s="141" t="str">
        <f t="shared" si="127"/>
        <v>-</v>
      </c>
      <c r="DU377" s="558">
        <f>IF(ROWS($DU$25:DU377)&gt;$EH$9,0,ROWS($DU$25:DU377))</f>
        <v>0</v>
      </c>
      <c r="DV377" s="558"/>
      <c r="DW377" s="558"/>
      <c r="DX377" s="558"/>
      <c r="DY377" s="558"/>
      <c r="DZ377" s="557">
        <f t="shared" si="116"/>
        <v>0</v>
      </c>
      <c r="EA377" s="558"/>
      <c r="EB377" s="558"/>
      <c r="EC377" s="558"/>
      <c r="ED377" s="558"/>
      <c r="EE377" s="558"/>
      <c r="EF377" s="558"/>
      <c r="EG377" s="559">
        <f t="shared" si="128"/>
        <v>0</v>
      </c>
      <c r="EH377" s="558"/>
      <c r="EI377" s="558"/>
      <c r="EJ377" s="558"/>
      <c r="EK377" s="558"/>
      <c r="EL377" s="558"/>
      <c r="EM377" s="560">
        <f t="shared" si="129"/>
        <v>0</v>
      </c>
      <c r="EN377" s="556"/>
      <c r="EO377" s="556"/>
      <c r="EP377" s="556"/>
      <c r="EQ377" s="556"/>
      <c r="ER377" s="556"/>
      <c r="ES377" s="560">
        <f t="shared" si="130"/>
        <v>0</v>
      </c>
      <c r="ET377" s="556"/>
      <c r="EU377" s="556"/>
      <c r="EV377" s="556"/>
      <c r="EW377" s="556"/>
      <c r="EX377" s="556"/>
      <c r="EY377" s="555">
        <f t="shared" si="117"/>
        <v>0</v>
      </c>
      <c r="EZ377" s="556"/>
      <c r="FA377" s="556"/>
      <c r="FB377" s="556"/>
      <c r="FC377" s="556"/>
      <c r="FD377" s="556"/>
      <c r="FE377" s="556"/>
      <c r="FG377" s="557">
        <f t="shared" si="118"/>
        <v>0</v>
      </c>
      <c r="FH377" s="558"/>
      <c r="FI377" s="558"/>
      <c r="FJ377" s="558"/>
      <c r="FK377" s="558"/>
      <c r="FL377" s="558"/>
      <c r="FM377" s="558"/>
      <c r="FN377" s="559">
        <f t="shared" si="131"/>
        <v>0</v>
      </c>
      <c r="FO377" s="558"/>
      <c r="FP377" s="558"/>
      <c r="FQ377" s="558"/>
      <c r="FR377" s="558"/>
      <c r="FS377" s="558"/>
      <c r="FT377" s="560">
        <f t="shared" si="132"/>
        <v>0</v>
      </c>
      <c r="FU377" s="556"/>
      <c r="FV377" s="556"/>
      <c r="FW377" s="556"/>
      <c r="FX377" s="556"/>
      <c r="FY377" s="556"/>
      <c r="FZ377" s="560">
        <f t="shared" si="133"/>
        <v>0</v>
      </c>
      <c r="GA377" s="556"/>
      <c r="GB377" s="556"/>
      <c r="GC377" s="556"/>
      <c r="GD377" s="556"/>
      <c r="GE377" s="556"/>
      <c r="GF377" s="555">
        <f t="shared" si="119"/>
        <v>0</v>
      </c>
      <c r="GG377" s="556"/>
      <c r="GH377" s="556"/>
      <c r="GI377" s="556"/>
      <c r="GJ377" s="556"/>
      <c r="GK377" s="556"/>
      <c r="GL377" s="556"/>
      <c r="GV377" s="1"/>
      <c r="GW377" s="1"/>
      <c r="GX377" s="1"/>
      <c r="GY377" s="1"/>
      <c r="GZ377" s="1"/>
      <c r="HA377" s="1"/>
      <c r="HB377" s="1"/>
      <c r="HC377" s="1"/>
      <c r="HD377" s="1"/>
      <c r="HE377" s="1"/>
      <c r="HF377" s="1"/>
      <c r="HG377" s="1"/>
      <c r="HH377" s="1"/>
      <c r="HI377" s="1"/>
    </row>
    <row r="378" spans="50:217" ht="12.75">
      <c r="AX378" s="141" t="str">
        <f t="shared" si="120"/>
        <v>-</v>
      </c>
      <c r="AY378" s="558">
        <f>IF(ROWS($AY$25:AY378)&gt;$BL$9,0,ROWS($AY$25:AY378))</f>
        <v>0</v>
      </c>
      <c r="AZ378" s="558"/>
      <c r="BA378" s="558"/>
      <c r="BB378" s="558"/>
      <c r="BC378" s="558"/>
      <c r="BD378" s="557">
        <f t="shared" si="112"/>
        <v>0</v>
      </c>
      <c r="BE378" s="558"/>
      <c r="BF378" s="558"/>
      <c r="BG378" s="558"/>
      <c r="BH378" s="558"/>
      <c r="BI378" s="558"/>
      <c r="BJ378" s="558"/>
      <c r="BK378" s="559">
        <f t="shared" si="121"/>
        <v>0</v>
      </c>
      <c r="BL378" s="558"/>
      <c r="BM378" s="558"/>
      <c r="BN378" s="558"/>
      <c r="BO378" s="558"/>
      <c r="BP378" s="558"/>
      <c r="BQ378" s="560">
        <f t="shared" si="122"/>
        <v>0</v>
      </c>
      <c r="BR378" s="556"/>
      <c r="BS378" s="556"/>
      <c r="BT378" s="556"/>
      <c r="BU378" s="556"/>
      <c r="BV378" s="556"/>
      <c r="BW378" s="560">
        <f t="shared" si="123"/>
        <v>0</v>
      </c>
      <c r="BX378" s="556"/>
      <c r="BY378" s="556"/>
      <c r="BZ378" s="556"/>
      <c r="CA378" s="556"/>
      <c r="CB378" s="556"/>
      <c r="CC378" s="555">
        <f t="shared" si="113"/>
        <v>0</v>
      </c>
      <c r="CD378" s="556"/>
      <c r="CE378" s="556"/>
      <c r="CF378" s="556"/>
      <c r="CG378" s="556"/>
      <c r="CH378" s="556"/>
      <c r="CI378" s="556"/>
      <c r="CK378" s="557">
        <f t="shared" si="114"/>
        <v>0</v>
      </c>
      <c r="CL378" s="558"/>
      <c r="CM378" s="558"/>
      <c r="CN378" s="558"/>
      <c r="CO378" s="558"/>
      <c r="CP378" s="558"/>
      <c r="CQ378" s="558"/>
      <c r="CR378" s="559">
        <f t="shared" si="124"/>
        <v>0</v>
      </c>
      <c r="CS378" s="558"/>
      <c r="CT378" s="558"/>
      <c r="CU378" s="558"/>
      <c r="CV378" s="558"/>
      <c r="CW378" s="558"/>
      <c r="CX378" s="560">
        <f t="shared" si="125"/>
        <v>0</v>
      </c>
      <c r="CY378" s="556"/>
      <c r="CZ378" s="556"/>
      <c r="DA378" s="556"/>
      <c r="DB378" s="556"/>
      <c r="DC378" s="556"/>
      <c r="DD378" s="560">
        <f t="shared" si="126"/>
        <v>0</v>
      </c>
      <c r="DE378" s="556"/>
      <c r="DF378" s="556"/>
      <c r="DG378" s="556"/>
      <c r="DH378" s="556"/>
      <c r="DI378" s="556"/>
      <c r="DJ378" s="555">
        <f t="shared" si="115"/>
        <v>0</v>
      </c>
      <c r="DK378" s="556"/>
      <c r="DL378" s="556"/>
      <c r="DM378" s="556"/>
      <c r="DN378" s="556"/>
      <c r="DO378" s="556"/>
      <c r="DP378" s="556"/>
      <c r="DT378" s="141" t="str">
        <f t="shared" si="127"/>
        <v>-</v>
      </c>
      <c r="DU378" s="558">
        <f>IF(ROWS($DU$25:DU378)&gt;$EH$9,0,ROWS($DU$25:DU378))</f>
        <v>0</v>
      </c>
      <c r="DV378" s="558"/>
      <c r="DW378" s="558"/>
      <c r="DX378" s="558"/>
      <c r="DY378" s="558"/>
      <c r="DZ378" s="557">
        <f t="shared" si="116"/>
        <v>0</v>
      </c>
      <c r="EA378" s="558"/>
      <c r="EB378" s="558"/>
      <c r="EC378" s="558"/>
      <c r="ED378" s="558"/>
      <c r="EE378" s="558"/>
      <c r="EF378" s="558"/>
      <c r="EG378" s="559">
        <f t="shared" si="128"/>
        <v>0</v>
      </c>
      <c r="EH378" s="558"/>
      <c r="EI378" s="558"/>
      <c r="EJ378" s="558"/>
      <c r="EK378" s="558"/>
      <c r="EL378" s="558"/>
      <c r="EM378" s="560">
        <f t="shared" si="129"/>
        <v>0</v>
      </c>
      <c r="EN378" s="556"/>
      <c r="EO378" s="556"/>
      <c r="EP378" s="556"/>
      <c r="EQ378" s="556"/>
      <c r="ER378" s="556"/>
      <c r="ES378" s="560">
        <f t="shared" si="130"/>
        <v>0</v>
      </c>
      <c r="ET378" s="556"/>
      <c r="EU378" s="556"/>
      <c r="EV378" s="556"/>
      <c r="EW378" s="556"/>
      <c r="EX378" s="556"/>
      <c r="EY378" s="555">
        <f t="shared" si="117"/>
        <v>0</v>
      </c>
      <c r="EZ378" s="556"/>
      <c r="FA378" s="556"/>
      <c r="FB378" s="556"/>
      <c r="FC378" s="556"/>
      <c r="FD378" s="556"/>
      <c r="FE378" s="556"/>
      <c r="FG378" s="557">
        <f t="shared" si="118"/>
        <v>0</v>
      </c>
      <c r="FH378" s="558"/>
      <c r="FI378" s="558"/>
      <c r="FJ378" s="558"/>
      <c r="FK378" s="558"/>
      <c r="FL378" s="558"/>
      <c r="FM378" s="558"/>
      <c r="FN378" s="559">
        <f t="shared" si="131"/>
        <v>0</v>
      </c>
      <c r="FO378" s="558"/>
      <c r="FP378" s="558"/>
      <c r="FQ378" s="558"/>
      <c r="FR378" s="558"/>
      <c r="FS378" s="558"/>
      <c r="FT378" s="560">
        <f t="shared" si="132"/>
        <v>0</v>
      </c>
      <c r="FU378" s="556"/>
      <c r="FV378" s="556"/>
      <c r="FW378" s="556"/>
      <c r="FX378" s="556"/>
      <c r="FY378" s="556"/>
      <c r="FZ378" s="560">
        <f t="shared" si="133"/>
        <v>0</v>
      </c>
      <c r="GA378" s="556"/>
      <c r="GB378" s="556"/>
      <c r="GC378" s="556"/>
      <c r="GD378" s="556"/>
      <c r="GE378" s="556"/>
      <c r="GF378" s="555">
        <f t="shared" si="119"/>
        <v>0</v>
      </c>
      <c r="GG378" s="556"/>
      <c r="GH378" s="556"/>
      <c r="GI378" s="556"/>
      <c r="GJ378" s="556"/>
      <c r="GK378" s="556"/>
      <c r="GL378" s="556"/>
      <c r="GV378" s="1"/>
      <c r="GW378" s="1"/>
      <c r="GX378" s="1"/>
      <c r="GY378" s="1"/>
      <c r="GZ378" s="1"/>
      <c r="HA378" s="1"/>
      <c r="HB378" s="1"/>
      <c r="HC378" s="1"/>
      <c r="HD378" s="1"/>
      <c r="HE378" s="1"/>
      <c r="HF378" s="1"/>
      <c r="HG378" s="1"/>
      <c r="HH378" s="1"/>
      <c r="HI378" s="1"/>
    </row>
    <row r="379" spans="50:217" ht="12.75">
      <c r="AX379" s="141" t="str">
        <f t="shared" si="120"/>
        <v>-</v>
      </c>
      <c r="AY379" s="558">
        <f>IF(ROWS($AY$25:AY379)&gt;$BL$9,0,ROWS($AY$25:AY379))</f>
        <v>0</v>
      </c>
      <c r="AZ379" s="558"/>
      <c r="BA379" s="558"/>
      <c r="BB379" s="558"/>
      <c r="BC379" s="558"/>
      <c r="BD379" s="557">
        <f t="shared" si="112"/>
        <v>0</v>
      </c>
      <c r="BE379" s="558"/>
      <c r="BF379" s="558"/>
      <c r="BG379" s="558"/>
      <c r="BH379" s="558"/>
      <c r="BI379" s="558"/>
      <c r="BJ379" s="558"/>
      <c r="BK379" s="559">
        <f t="shared" si="121"/>
        <v>0</v>
      </c>
      <c r="BL379" s="558"/>
      <c r="BM379" s="558"/>
      <c r="BN379" s="558"/>
      <c r="BO379" s="558"/>
      <c r="BP379" s="558"/>
      <c r="BQ379" s="560">
        <f t="shared" si="122"/>
        <v>0</v>
      </c>
      <c r="BR379" s="556"/>
      <c r="BS379" s="556"/>
      <c r="BT379" s="556"/>
      <c r="BU379" s="556"/>
      <c r="BV379" s="556"/>
      <c r="BW379" s="560">
        <f t="shared" si="123"/>
        <v>0</v>
      </c>
      <c r="BX379" s="556"/>
      <c r="BY379" s="556"/>
      <c r="BZ379" s="556"/>
      <c r="CA379" s="556"/>
      <c r="CB379" s="556"/>
      <c r="CC379" s="555">
        <f t="shared" si="113"/>
        <v>0</v>
      </c>
      <c r="CD379" s="556"/>
      <c r="CE379" s="556"/>
      <c r="CF379" s="556"/>
      <c r="CG379" s="556"/>
      <c r="CH379" s="556"/>
      <c r="CI379" s="556"/>
      <c r="CK379" s="557">
        <f t="shared" si="114"/>
        <v>0</v>
      </c>
      <c r="CL379" s="558"/>
      <c r="CM379" s="558"/>
      <c r="CN379" s="558"/>
      <c r="CO379" s="558"/>
      <c r="CP379" s="558"/>
      <c r="CQ379" s="558"/>
      <c r="CR379" s="559">
        <f t="shared" si="124"/>
        <v>0</v>
      </c>
      <c r="CS379" s="558"/>
      <c r="CT379" s="558"/>
      <c r="CU379" s="558"/>
      <c r="CV379" s="558"/>
      <c r="CW379" s="558"/>
      <c r="CX379" s="560">
        <f t="shared" si="125"/>
        <v>0</v>
      </c>
      <c r="CY379" s="556"/>
      <c r="CZ379" s="556"/>
      <c r="DA379" s="556"/>
      <c r="DB379" s="556"/>
      <c r="DC379" s="556"/>
      <c r="DD379" s="560">
        <f t="shared" si="126"/>
        <v>0</v>
      </c>
      <c r="DE379" s="556"/>
      <c r="DF379" s="556"/>
      <c r="DG379" s="556"/>
      <c r="DH379" s="556"/>
      <c r="DI379" s="556"/>
      <c r="DJ379" s="555">
        <f t="shared" si="115"/>
        <v>0</v>
      </c>
      <c r="DK379" s="556"/>
      <c r="DL379" s="556"/>
      <c r="DM379" s="556"/>
      <c r="DN379" s="556"/>
      <c r="DO379" s="556"/>
      <c r="DP379" s="556"/>
      <c r="DT379" s="141" t="str">
        <f t="shared" si="127"/>
        <v>-</v>
      </c>
      <c r="DU379" s="558">
        <f>IF(ROWS($DU$25:DU379)&gt;$EH$9,0,ROWS($DU$25:DU379))</f>
        <v>0</v>
      </c>
      <c r="DV379" s="558"/>
      <c r="DW379" s="558"/>
      <c r="DX379" s="558"/>
      <c r="DY379" s="558"/>
      <c r="DZ379" s="557">
        <f t="shared" si="116"/>
        <v>0</v>
      </c>
      <c r="EA379" s="558"/>
      <c r="EB379" s="558"/>
      <c r="EC379" s="558"/>
      <c r="ED379" s="558"/>
      <c r="EE379" s="558"/>
      <c r="EF379" s="558"/>
      <c r="EG379" s="559">
        <f t="shared" si="128"/>
        <v>0</v>
      </c>
      <c r="EH379" s="558"/>
      <c r="EI379" s="558"/>
      <c r="EJ379" s="558"/>
      <c r="EK379" s="558"/>
      <c r="EL379" s="558"/>
      <c r="EM379" s="560">
        <f t="shared" si="129"/>
        <v>0</v>
      </c>
      <c r="EN379" s="556"/>
      <c r="EO379" s="556"/>
      <c r="EP379" s="556"/>
      <c r="EQ379" s="556"/>
      <c r="ER379" s="556"/>
      <c r="ES379" s="560">
        <f t="shared" si="130"/>
        <v>0</v>
      </c>
      <c r="ET379" s="556"/>
      <c r="EU379" s="556"/>
      <c r="EV379" s="556"/>
      <c r="EW379" s="556"/>
      <c r="EX379" s="556"/>
      <c r="EY379" s="555">
        <f t="shared" si="117"/>
        <v>0</v>
      </c>
      <c r="EZ379" s="556"/>
      <c r="FA379" s="556"/>
      <c r="FB379" s="556"/>
      <c r="FC379" s="556"/>
      <c r="FD379" s="556"/>
      <c r="FE379" s="556"/>
      <c r="FG379" s="557">
        <f t="shared" si="118"/>
        <v>0</v>
      </c>
      <c r="FH379" s="558"/>
      <c r="FI379" s="558"/>
      <c r="FJ379" s="558"/>
      <c r="FK379" s="558"/>
      <c r="FL379" s="558"/>
      <c r="FM379" s="558"/>
      <c r="FN379" s="559">
        <f t="shared" si="131"/>
        <v>0</v>
      </c>
      <c r="FO379" s="558"/>
      <c r="FP379" s="558"/>
      <c r="FQ379" s="558"/>
      <c r="FR379" s="558"/>
      <c r="FS379" s="558"/>
      <c r="FT379" s="560">
        <f t="shared" si="132"/>
        <v>0</v>
      </c>
      <c r="FU379" s="556"/>
      <c r="FV379" s="556"/>
      <c r="FW379" s="556"/>
      <c r="FX379" s="556"/>
      <c r="FY379" s="556"/>
      <c r="FZ379" s="560">
        <f t="shared" si="133"/>
        <v>0</v>
      </c>
      <c r="GA379" s="556"/>
      <c r="GB379" s="556"/>
      <c r="GC379" s="556"/>
      <c r="GD379" s="556"/>
      <c r="GE379" s="556"/>
      <c r="GF379" s="555">
        <f t="shared" si="119"/>
        <v>0</v>
      </c>
      <c r="GG379" s="556"/>
      <c r="GH379" s="556"/>
      <c r="GI379" s="556"/>
      <c r="GJ379" s="556"/>
      <c r="GK379" s="556"/>
      <c r="GL379" s="556"/>
      <c r="GV379" s="1"/>
      <c r="GW379" s="1"/>
      <c r="GX379" s="1"/>
      <c r="GY379" s="1"/>
      <c r="GZ379" s="1"/>
      <c r="HA379" s="1"/>
      <c r="HB379" s="1"/>
      <c r="HC379" s="1"/>
      <c r="HD379" s="1"/>
      <c r="HE379" s="1"/>
      <c r="HF379" s="1"/>
      <c r="HG379" s="1"/>
      <c r="HH379" s="1"/>
      <c r="HI379" s="1"/>
    </row>
    <row r="380" spans="50:217" ht="12.75">
      <c r="AX380" s="141" t="str">
        <f t="shared" si="120"/>
        <v>-</v>
      </c>
      <c r="AY380" s="558">
        <f>IF(ROWS($AY$25:AY380)&gt;$BL$9,0,ROWS($AY$25:AY380))</f>
        <v>0</v>
      </c>
      <c r="AZ380" s="558"/>
      <c r="BA380" s="558"/>
      <c r="BB380" s="558"/>
      <c r="BC380" s="558"/>
      <c r="BD380" s="557">
        <f t="shared" si="112"/>
        <v>0</v>
      </c>
      <c r="BE380" s="558"/>
      <c r="BF380" s="558"/>
      <c r="BG380" s="558"/>
      <c r="BH380" s="558"/>
      <c r="BI380" s="558"/>
      <c r="BJ380" s="558"/>
      <c r="BK380" s="559">
        <f t="shared" si="121"/>
        <v>0</v>
      </c>
      <c r="BL380" s="558"/>
      <c r="BM380" s="558"/>
      <c r="BN380" s="558"/>
      <c r="BO380" s="558"/>
      <c r="BP380" s="558"/>
      <c r="BQ380" s="560">
        <f t="shared" si="122"/>
        <v>0</v>
      </c>
      <c r="BR380" s="556"/>
      <c r="BS380" s="556"/>
      <c r="BT380" s="556"/>
      <c r="BU380" s="556"/>
      <c r="BV380" s="556"/>
      <c r="BW380" s="560">
        <f t="shared" si="123"/>
        <v>0</v>
      </c>
      <c r="BX380" s="556"/>
      <c r="BY380" s="556"/>
      <c r="BZ380" s="556"/>
      <c r="CA380" s="556"/>
      <c r="CB380" s="556"/>
      <c r="CC380" s="555">
        <f t="shared" si="113"/>
        <v>0</v>
      </c>
      <c r="CD380" s="556"/>
      <c r="CE380" s="556"/>
      <c r="CF380" s="556"/>
      <c r="CG380" s="556"/>
      <c r="CH380" s="556"/>
      <c r="CI380" s="556"/>
      <c r="CK380" s="557">
        <f t="shared" si="114"/>
        <v>0</v>
      </c>
      <c r="CL380" s="558"/>
      <c r="CM380" s="558"/>
      <c r="CN380" s="558"/>
      <c r="CO380" s="558"/>
      <c r="CP380" s="558"/>
      <c r="CQ380" s="558"/>
      <c r="CR380" s="559">
        <f t="shared" si="124"/>
        <v>0</v>
      </c>
      <c r="CS380" s="558"/>
      <c r="CT380" s="558"/>
      <c r="CU380" s="558"/>
      <c r="CV380" s="558"/>
      <c r="CW380" s="558"/>
      <c r="CX380" s="560">
        <f t="shared" si="125"/>
        <v>0</v>
      </c>
      <c r="CY380" s="556"/>
      <c r="CZ380" s="556"/>
      <c r="DA380" s="556"/>
      <c r="DB380" s="556"/>
      <c r="DC380" s="556"/>
      <c r="DD380" s="560">
        <f t="shared" si="126"/>
        <v>0</v>
      </c>
      <c r="DE380" s="556"/>
      <c r="DF380" s="556"/>
      <c r="DG380" s="556"/>
      <c r="DH380" s="556"/>
      <c r="DI380" s="556"/>
      <c r="DJ380" s="555">
        <f t="shared" si="115"/>
        <v>0</v>
      </c>
      <c r="DK380" s="556"/>
      <c r="DL380" s="556"/>
      <c r="DM380" s="556"/>
      <c r="DN380" s="556"/>
      <c r="DO380" s="556"/>
      <c r="DP380" s="556"/>
      <c r="DT380" s="141" t="str">
        <f t="shared" si="127"/>
        <v>-</v>
      </c>
      <c r="DU380" s="558">
        <f>IF(ROWS($DU$25:DU380)&gt;$EH$9,0,ROWS($DU$25:DU380))</f>
        <v>0</v>
      </c>
      <c r="DV380" s="558"/>
      <c r="DW380" s="558"/>
      <c r="DX380" s="558"/>
      <c r="DY380" s="558"/>
      <c r="DZ380" s="557">
        <f t="shared" si="116"/>
        <v>0</v>
      </c>
      <c r="EA380" s="558"/>
      <c r="EB380" s="558"/>
      <c r="EC380" s="558"/>
      <c r="ED380" s="558"/>
      <c r="EE380" s="558"/>
      <c r="EF380" s="558"/>
      <c r="EG380" s="559">
        <f t="shared" si="128"/>
        <v>0</v>
      </c>
      <c r="EH380" s="558"/>
      <c r="EI380" s="558"/>
      <c r="EJ380" s="558"/>
      <c r="EK380" s="558"/>
      <c r="EL380" s="558"/>
      <c r="EM380" s="560">
        <f t="shared" si="129"/>
        <v>0</v>
      </c>
      <c r="EN380" s="556"/>
      <c r="EO380" s="556"/>
      <c r="EP380" s="556"/>
      <c r="EQ380" s="556"/>
      <c r="ER380" s="556"/>
      <c r="ES380" s="560">
        <f t="shared" si="130"/>
        <v>0</v>
      </c>
      <c r="ET380" s="556"/>
      <c r="EU380" s="556"/>
      <c r="EV380" s="556"/>
      <c r="EW380" s="556"/>
      <c r="EX380" s="556"/>
      <c r="EY380" s="555">
        <f t="shared" si="117"/>
        <v>0</v>
      </c>
      <c r="EZ380" s="556"/>
      <c r="FA380" s="556"/>
      <c r="FB380" s="556"/>
      <c r="FC380" s="556"/>
      <c r="FD380" s="556"/>
      <c r="FE380" s="556"/>
      <c r="FG380" s="557">
        <f t="shared" si="118"/>
        <v>0</v>
      </c>
      <c r="FH380" s="558"/>
      <c r="FI380" s="558"/>
      <c r="FJ380" s="558"/>
      <c r="FK380" s="558"/>
      <c r="FL380" s="558"/>
      <c r="FM380" s="558"/>
      <c r="FN380" s="559">
        <f t="shared" si="131"/>
        <v>0</v>
      </c>
      <c r="FO380" s="558"/>
      <c r="FP380" s="558"/>
      <c r="FQ380" s="558"/>
      <c r="FR380" s="558"/>
      <c r="FS380" s="558"/>
      <c r="FT380" s="560">
        <f t="shared" si="132"/>
        <v>0</v>
      </c>
      <c r="FU380" s="556"/>
      <c r="FV380" s="556"/>
      <c r="FW380" s="556"/>
      <c r="FX380" s="556"/>
      <c r="FY380" s="556"/>
      <c r="FZ380" s="560">
        <f t="shared" si="133"/>
        <v>0</v>
      </c>
      <c r="GA380" s="556"/>
      <c r="GB380" s="556"/>
      <c r="GC380" s="556"/>
      <c r="GD380" s="556"/>
      <c r="GE380" s="556"/>
      <c r="GF380" s="555">
        <f t="shared" si="119"/>
        <v>0</v>
      </c>
      <c r="GG380" s="556"/>
      <c r="GH380" s="556"/>
      <c r="GI380" s="556"/>
      <c r="GJ380" s="556"/>
      <c r="GK380" s="556"/>
      <c r="GL380" s="556"/>
      <c r="GV380" s="1"/>
      <c r="GW380" s="1"/>
      <c r="GX380" s="1"/>
      <c r="GY380" s="1"/>
      <c r="GZ380" s="1"/>
      <c r="HA380" s="1"/>
      <c r="HB380" s="1"/>
      <c r="HC380" s="1"/>
      <c r="HD380" s="1"/>
      <c r="HE380" s="1"/>
      <c r="HF380" s="1"/>
      <c r="HG380" s="1"/>
      <c r="HH380" s="1"/>
      <c r="HI380" s="1"/>
    </row>
    <row r="381" spans="50:217" ht="12.75">
      <c r="AX381" s="141" t="str">
        <f t="shared" si="120"/>
        <v>-</v>
      </c>
      <c r="AY381" s="558">
        <f>IF(ROWS($AY$25:AY381)&gt;$BL$9,0,ROWS($AY$25:AY381))</f>
        <v>0</v>
      </c>
      <c r="AZ381" s="558"/>
      <c r="BA381" s="558"/>
      <c r="BB381" s="558"/>
      <c r="BC381" s="558"/>
      <c r="BD381" s="557">
        <f t="shared" si="112"/>
        <v>0</v>
      </c>
      <c r="BE381" s="558"/>
      <c r="BF381" s="558"/>
      <c r="BG381" s="558"/>
      <c r="BH381" s="558"/>
      <c r="BI381" s="558"/>
      <c r="BJ381" s="558"/>
      <c r="BK381" s="559">
        <f t="shared" si="121"/>
        <v>0</v>
      </c>
      <c r="BL381" s="558"/>
      <c r="BM381" s="558"/>
      <c r="BN381" s="558"/>
      <c r="BO381" s="558"/>
      <c r="BP381" s="558"/>
      <c r="BQ381" s="560">
        <f t="shared" si="122"/>
        <v>0</v>
      </c>
      <c r="BR381" s="556"/>
      <c r="BS381" s="556"/>
      <c r="BT381" s="556"/>
      <c r="BU381" s="556"/>
      <c r="BV381" s="556"/>
      <c r="BW381" s="560">
        <f t="shared" si="123"/>
        <v>0</v>
      </c>
      <c r="BX381" s="556"/>
      <c r="BY381" s="556"/>
      <c r="BZ381" s="556"/>
      <c r="CA381" s="556"/>
      <c r="CB381" s="556"/>
      <c r="CC381" s="555">
        <f t="shared" si="113"/>
        <v>0</v>
      </c>
      <c r="CD381" s="556"/>
      <c r="CE381" s="556"/>
      <c r="CF381" s="556"/>
      <c r="CG381" s="556"/>
      <c r="CH381" s="556"/>
      <c r="CI381" s="556"/>
      <c r="CK381" s="557">
        <f t="shared" si="114"/>
        <v>0</v>
      </c>
      <c r="CL381" s="558"/>
      <c r="CM381" s="558"/>
      <c r="CN381" s="558"/>
      <c r="CO381" s="558"/>
      <c r="CP381" s="558"/>
      <c r="CQ381" s="558"/>
      <c r="CR381" s="559">
        <f t="shared" si="124"/>
        <v>0</v>
      </c>
      <c r="CS381" s="558"/>
      <c r="CT381" s="558"/>
      <c r="CU381" s="558"/>
      <c r="CV381" s="558"/>
      <c r="CW381" s="558"/>
      <c r="CX381" s="560">
        <f t="shared" si="125"/>
        <v>0</v>
      </c>
      <c r="CY381" s="556"/>
      <c r="CZ381" s="556"/>
      <c r="DA381" s="556"/>
      <c r="DB381" s="556"/>
      <c r="DC381" s="556"/>
      <c r="DD381" s="560">
        <f t="shared" si="126"/>
        <v>0</v>
      </c>
      <c r="DE381" s="556"/>
      <c r="DF381" s="556"/>
      <c r="DG381" s="556"/>
      <c r="DH381" s="556"/>
      <c r="DI381" s="556"/>
      <c r="DJ381" s="555">
        <f t="shared" si="115"/>
        <v>0</v>
      </c>
      <c r="DK381" s="556"/>
      <c r="DL381" s="556"/>
      <c r="DM381" s="556"/>
      <c r="DN381" s="556"/>
      <c r="DO381" s="556"/>
      <c r="DP381" s="556"/>
      <c r="DT381" s="141" t="str">
        <f t="shared" si="127"/>
        <v>-</v>
      </c>
      <c r="DU381" s="558">
        <f>IF(ROWS($DU$25:DU381)&gt;$EH$9,0,ROWS($DU$25:DU381))</f>
        <v>0</v>
      </c>
      <c r="DV381" s="558"/>
      <c r="DW381" s="558"/>
      <c r="DX381" s="558"/>
      <c r="DY381" s="558"/>
      <c r="DZ381" s="557">
        <f t="shared" si="116"/>
        <v>0</v>
      </c>
      <c r="EA381" s="558"/>
      <c r="EB381" s="558"/>
      <c r="EC381" s="558"/>
      <c r="ED381" s="558"/>
      <c r="EE381" s="558"/>
      <c r="EF381" s="558"/>
      <c r="EG381" s="559">
        <f t="shared" si="128"/>
        <v>0</v>
      </c>
      <c r="EH381" s="558"/>
      <c r="EI381" s="558"/>
      <c r="EJ381" s="558"/>
      <c r="EK381" s="558"/>
      <c r="EL381" s="558"/>
      <c r="EM381" s="560">
        <f t="shared" si="129"/>
        <v>0</v>
      </c>
      <c r="EN381" s="556"/>
      <c r="EO381" s="556"/>
      <c r="EP381" s="556"/>
      <c r="EQ381" s="556"/>
      <c r="ER381" s="556"/>
      <c r="ES381" s="560">
        <f t="shared" si="130"/>
        <v>0</v>
      </c>
      <c r="ET381" s="556"/>
      <c r="EU381" s="556"/>
      <c r="EV381" s="556"/>
      <c r="EW381" s="556"/>
      <c r="EX381" s="556"/>
      <c r="EY381" s="555">
        <f t="shared" si="117"/>
        <v>0</v>
      </c>
      <c r="EZ381" s="556"/>
      <c r="FA381" s="556"/>
      <c r="FB381" s="556"/>
      <c r="FC381" s="556"/>
      <c r="FD381" s="556"/>
      <c r="FE381" s="556"/>
      <c r="FG381" s="557">
        <f t="shared" si="118"/>
        <v>0</v>
      </c>
      <c r="FH381" s="558"/>
      <c r="FI381" s="558"/>
      <c r="FJ381" s="558"/>
      <c r="FK381" s="558"/>
      <c r="FL381" s="558"/>
      <c r="FM381" s="558"/>
      <c r="FN381" s="559">
        <f t="shared" si="131"/>
        <v>0</v>
      </c>
      <c r="FO381" s="558"/>
      <c r="FP381" s="558"/>
      <c r="FQ381" s="558"/>
      <c r="FR381" s="558"/>
      <c r="FS381" s="558"/>
      <c r="FT381" s="560">
        <f t="shared" si="132"/>
        <v>0</v>
      </c>
      <c r="FU381" s="556"/>
      <c r="FV381" s="556"/>
      <c r="FW381" s="556"/>
      <c r="FX381" s="556"/>
      <c r="FY381" s="556"/>
      <c r="FZ381" s="560">
        <f t="shared" si="133"/>
        <v>0</v>
      </c>
      <c r="GA381" s="556"/>
      <c r="GB381" s="556"/>
      <c r="GC381" s="556"/>
      <c r="GD381" s="556"/>
      <c r="GE381" s="556"/>
      <c r="GF381" s="555">
        <f t="shared" si="119"/>
        <v>0</v>
      </c>
      <c r="GG381" s="556"/>
      <c r="GH381" s="556"/>
      <c r="GI381" s="556"/>
      <c r="GJ381" s="556"/>
      <c r="GK381" s="556"/>
      <c r="GL381" s="556"/>
      <c r="GV381" s="1"/>
      <c r="GW381" s="1"/>
      <c r="GX381" s="1"/>
      <c r="GY381" s="1"/>
      <c r="GZ381" s="1"/>
      <c r="HA381" s="1"/>
      <c r="HB381" s="1"/>
      <c r="HC381" s="1"/>
      <c r="HD381" s="1"/>
      <c r="HE381" s="1"/>
      <c r="HF381" s="1"/>
      <c r="HG381" s="1"/>
      <c r="HH381" s="1"/>
      <c r="HI381" s="1"/>
    </row>
    <row r="382" spans="50:217" ht="12.75">
      <c r="AX382" s="141" t="str">
        <f t="shared" si="120"/>
        <v>-</v>
      </c>
      <c r="AY382" s="558">
        <f>IF(ROWS($AY$25:AY382)&gt;$BL$9,0,ROWS($AY$25:AY382))</f>
        <v>0</v>
      </c>
      <c r="AZ382" s="558"/>
      <c r="BA382" s="558"/>
      <c r="BB382" s="558"/>
      <c r="BC382" s="558"/>
      <c r="BD382" s="557">
        <f t="shared" si="112"/>
        <v>0</v>
      </c>
      <c r="BE382" s="558"/>
      <c r="BF382" s="558"/>
      <c r="BG382" s="558"/>
      <c r="BH382" s="558"/>
      <c r="BI382" s="558"/>
      <c r="BJ382" s="558"/>
      <c r="BK382" s="559">
        <f t="shared" si="121"/>
        <v>0</v>
      </c>
      <c r="BL382" s="558"/>
      <c r="BM382" s="558"/>
      <c r="BN382" s="558"/>
      <c r="BO382" s="558"/>
      <c r="BP382" s="558"/>
      <c r="BQ382" s="560">
        <f t="shared" si="122"/>
        <v>0</v>
      </c>
      <c r="BR382" s="556"/>
      <c r="BS382" s="556"/>
      <c r="BT382" s="556"/>
      <c r="BU382" s="556"/>
      <c r="BV382" s="556"/>
      <c r="BW382" s="560">
        <f t="shared" si="123"/>
        <v>0</v>
      </c>
      <c r="BX382" s="556"/>
      <c r="BY382" s="556"/>
      <c r="BZ382" s="556"/>
      <c r="CA382" s="556"/>
      <c r="CB382" s="556"/>
      <c r="CC382" s="555">
        <f t="shared" si="113"/>
        <v>0</v>
      </c>
      <c r="CD382" s="556"/>
      <c r="CE382" s="556"/>
      <c r="CF382" s="556"/>
      <c r="CG382" s="556"/>
      <c r="CH382" s="556"/>
      <c r="CI382" s="556"/>
      <c r="CK382" s="557">
        <f t="shared" si="114"/>
        <v>0</v>
      </c>
      <c r="CL382" s="558"/>
      <c r="CM382" s="558"/>
      <c r="CN382" s="558"/>
      <c r="CO382" s="558"/>
      <c r="CP382" s="558"/>
      <c r="CQ382" s="558"/>
      <c r="CR382" s="559">
        <f t="shared" si="124"/>
        <v>0</v>
      </c>
      <c r="CS382" s="558"/>
      <c r="CT382" s="558"/>
      <c r="CU382" s="558"/>
      <c r="CV382" s="558"/>
      <c r="CW382" s="558"/>
      <c r="CX382" s="560">
        <f t="shared" si="125"/>
        <v>0</v>
      </c>
      <c r="CY382" s="556"/>
      <c r="CZ382" s="556"/>
      <c r="DA382" s="556"/>
      <c r="DB382" s="556"/>
      <c r="DC382" s="556"/>
      <c r="DD382" s="560">
        <f t="shared" si="126"/>
        <v>0</v>
      </c>
      <c r="DE382" s="556"/>
      <c r="DF382" s="556"/>
      <c r="DG382" s="556"/>
      <c r="DH382" s="556"/>
      <c r="DI382" s="556"/>
      <c r="DJ382" s="555">
        <f t="shared" si="115"/>
        <v>0</v>
      </c>
      <c r="DK382" s="556"/>
      <c r="DL382" s="556"/>
      <c r="DM382" s="556"/>
      <c r="DN382" s="556"/>
      <c r="DO382" s="556"/>
      <c r="DP382" s="556"/>
      <c r="DT382" s="141" t="str">
        <f t="shared" si="127"/>
        <v>-</v>
      </c>
      <c r="DU382" s="558">
        <f>IF(ROWS($DU$25:DU382)&gt;$EH$9,0,ROWS($DU$25:DU382))</f>
        <v>0</v>
      </c>
      <c r="DV382" s="558"/>
      <c r="DW382" s="558"/>
      <c r="DX382" s="558"/>
      <c r="DY382" s="558"/>
      <c r="DZ382" s="557">
        <f t="shared" si="116"/>
        <v>0</v>
      </c>
      <c r="EA382" s="558"/>
      <c r="EB382" s="558"/>
      <c r="EC382" s="558"/>
      <c r="ED382" s="558"/>
      <c r="EE382" s="558"/>
      <c r="EF382" s="558"/>
      <c r="EG382" s="559">
        <f t="shared" si="128"/>
        <v>0</v>
      </c>
      <c r="EH382" s="558"/>
      <c r="EI382" s="558"/>
      <c r="EJ382" s="558"/>
      <c r="EK382" s="558"/>
      <c r="EL382" s="558"/>
      <c r="EM382" s="560">
        <f t="shared" si="129"/>
        <v>0</v>
      </c>
      <c r="EN382" s="556"/>
      <c r="EO382" s="556"/>
      <c r="EP382" s="556"/>
      <c r="EQ382" s="556"/>
      <c r="ER382" s="556"/>
      <c r="ES382" s="560">
        <f t="shared" si="130"/>
        <v>0</v>
      </c>
      <c r="ET382" s="556"/>
      <c r="EU382" s="556"/>
      <c r="EV382" s="556"/>
      <c r="EW382" s="556"/>
      <c r="EX382" s="556"/>
      <c r="EY382" s="555">
        <f t="shared" si="117"/>
        <v>0</v>
      </c>
      <c r="EZ382" s="556"/>
      <c r="FA382" s="556"/>
      <c r="FB382" s="556"/>
      <c r="FC382" s="556"/>
      <c r="FD382" s="556"/>
      <c r="FE382" s="556"/>
      <c r="FG382" s="557">
        <f t="shared" si="118"/>
        <v>0</v>
      </c>
      <c r="FH382" s="558"/>
      <c r="FI382" s="558"/>
      <c r="FJ382" s="558"/>
      <c r="FK382" s="558"/>
      <c r="FL382" s="558"/>
      <c r="FM382" s="558"/>
      <c r="FN382" s="559">
        <f t="shared" si="131"/>
        <v>0</v>
      </c>
      <c r="FO382" s="558"/>
      <c r="FP382" s="558"/>
      <c r="FQ382" s="558"/>
      <c r="FR382" s="558"/>
      <c r="FS382" s="558"/>
      <c r="FT382" s="560">
        <f t="shared" si="132"/>
        <v>0</v>
      </c>
      <c r="FU382" s="556"/>
      <c r="FV382" s="556"/>
      <c r="FW382" s="556"/>
      <c r="FX382" s="556"/>
      <c r="FY382" s="556"/>
      <c r="FZ382" s="560">
        <f t="shared" si="133"/>
        <v>0</v>
      </c>
      <c r="GA382" s="556"/>
      <c r="GB382" s="556"/>
      <c r="GC382" s="556"/>
      <c r="GD382" s="556"/>
      <c r="GE382" s="556"/>
      <c r="GF382" s="555">
        <f t="shared" si="119"/>
        <v>0</v>
      </c>
      <c r="GG382" s="556"/>
      <c r="GH382" s="556"/>
      <c r="GI382" s="556"/>
      <c r="GJ382" s="556"/>
      <c r="GK382" s="556"/>
      <c r="GL382" s="556"/>
      <c r="GV382" s="1"/>
      <c r="GW382" s="1"/>
      <c r="GX382" s="1"/>
      <c r="GY382" s="1"/>
      <c r="GZ382" s="1"/>
      <c r="HA382" s="1"/>
      <c r="HB382" s="1"/>
      <c r="HC382" s="1"/>
      <c r="HD382" s="1"/>
      <c r="HE382" s="1"/>
      <c r="HF382" s="1"/>
      <c r="HG382" s="1"/>
      <c r="HH382" s="1"/>
      <c r="HI382" s="1"/>
    </row>
    <row r="383" spans="50:217" ht="12.75">
      <c r="AX383" s="141" t="str">
        <f t="shared" si="120"/>
        <v>-</v>
      </c>
      <c r="AY383" s="558">
        <f>IF(ROWS($AY$25:AY383)&gt;$BL$9,0,ROWS($AY$25:AY383))</f>
        <v>0</v>
      </c>
      <c r="AZ383" s="558"/>
      <c r="BA383" s="558"/>
      <c r="BB383" s="558"/>
      <c r="BC383" s="558"/>
      <c r="BD383" s="557">
        <f t="shared" si="112"/>
        <v>0</v>
      </c>
      <c r="BE383" s="558"/>
      <c r="BF383" s="558"/>
      <c r="BG383" s="558"/>
      <c r="BH383" s="558"/>
      <c r="BI383" s="558"/>
      <c r="BJ383" s="558"/>
      <c r="BK383" s="559">
        <f t="shared" si="121"/>
        <v>0</v>
      </c>
      <c r="BL383" s="558"/>
      <c r="BM383" s="558"/>
      <c r="BN383" s="558"/>
      <c r="BO383" s="558"/>
      <c r="BP383" s="558"/>
      <c r="BQ383" s="560">
        <f t="shared" si="122"/>
        <v>0</v>
      </c>
      <c r="BR383" s="556"/>
      <c r="BS383" s="556"/>
      <c r="BT383" s="556"/>
      <c r="BU383" s="556"/>
      <c r="BV383" s="556"/>
      <c r="BW383" s="560">
        <f t="shared" si="123"/>
        <v>0</v>
      </c>
      <c r="BX383" s="556"/>
      <c r="BY383" s="556"/>
      <c r="BZ383" s="556"/>
      <c r="CA383" s="556"/>
      <c r="CB383" s="556"/>
      <c r="CC383" s="555">
        <f t="shared" si="113"/>
        <v>0</v>
      </c>
      <c r="CD383" s="556"/>
      <c r="CE383" s="556"/>
      <c r="CF383" s="556"/>
      <c r="CG383" s="556"/>
      <c r="CH383" s="556"/>
      <c r="CI383" s="556"/>
      <c r="CK383" s="557">
        <f t="shared" si="114"/>
        <v>0</v>
      </c>
      <c r="CL383" s="558"/>
      <c r="CM383" s="558"/>
      <c r="CN383" s="558"/>
      <c r="CO383" s="558"/>
      <c r="CP383" s="558"/>
      <c r="CQ383" s="558"/>
      <c r="CR383" s="559">
        <f t="shared" si="124"/>
        <v>0</v>
      </c>
      <c r="CS383" s="558"/>
      <c r="CT383" s="558"/>
      <c r="CU383" s="558"/>
      <c r="CV383" s="558"/>
      <c r="CW383" s="558"/>
      <c r="CX383" s="560">
        <f t="shared" si="125"/>
        <v>0</v>
      </c>
      <c r="CY383" s="556"/>
      <c r="CZ383" s="556"/>
      <c r="DA383" s="556"/>
      <c r="DB383" s="556"/>
      <c r="DC383" s="556"/>
      <c r="DD383" s="560">
        <f t="shared" si="126"/>
        <v>0</v>
      </c>
      <c r="DE383" s="556"/>
      <c r="DF383" s="556"/>
      <c r="DG383" s="556"/>
      <c r="DH383" s="556"/>
      <c r="DI383" s="556"/>
      <c r="DJ383" s="555">
        <f t="shared" si="115"/>
        <v>0</v>
      </c>
      <c r="DK383" s="556"/>
      <c r="DL383" s="556"/>
      <c r="DM383" s="556"/>
      <c r="DN383" s="556"/>
      <c r="DO383" s="556"/>
      <c r="DP383" s="556"/>
      <c r="DT383" s="141" t="str">
        <f t="shared" si="127"/>
        <v>-</v>
      </c>
      <c r="DU383" s="558">
        <f>IF(ROWS($DU$25:DU383)&gt;$EH$9,0,ROWS($DU$25:DU383))</f>
        <v>0</v>
      </c>
      <c r="DV383" s="558"/>
      <c r="DW383" s="558"/>
      <c r="DX383" s="558"/>
      <c r="DY383" s="558"/>
      <c r="DZ383" s="557">
        <f t="shared" si="116"/>
        <v>0</v>
      </c>
      <c r="EA383" s="558"/>
      <c r="EB383" s="558"/>
      <c r="EC383" s="558"/>
      <c r="ED383" s="558"/>
      <c r="EE383" s="558"/>
      <c r="EF383" s="558"/>
      <c r="EG383" s="559">
        <f t="shared" si="128"/>
        <v>0</v>
      </c>
      <c r="EH383" s="558"/>
      <c r="EI383" s="558"/>
      <c r="EJ383" s="558"/>
      <c r="EK383" s="558"/>
      <c r="EL383" s="558"/>
      <c r="EM383" s="560">
        <f t="shared" si="129"/>
        <v>0</v>
      </c>
      <c r="EN383" s="556"/>
      <c r="EO383" s="556"/>
      <c r="EP383" s="556"/>
      <c r="EQ383" s="556"/>
      <c r="ER383" s="556"/>
      <c r="ES383" s="560">
        <f t="shared" si="130"/>
        <v>0</v>
      </c>
      <c r="ET383" s="556"/>
      <c r="EU383" s="556"/>
      <c r="EV383" s="556"/>
      <c r="EW383" s="556"/>
      <c r="EX383" s="556"/>
      <c r="EY383" s="555">
        <f t="shared" si="117"/>
        <v>0</v>
      </c>
      <c r="EZ383" s="556"/>
      <c r="FA383" s="556"/>
      <c r="FB383" s="556"/>
      <c r="FC383" s="556"/>
      <c r="FD383" s="556"/>
      <c r="FE383" s="556"/>
      <c r="FG383" s="557">
        <f t="shared" si="118"/>
        <v>0</v>
      </c>
      <c r="FH383" s="558"/>
      <c r="FI383" s="558"/>
      <c r="FJ383" s="558"/>
      <c r="FK383" s="558"/>
      <c r="FL383" s="558"/>
      <c r="FM383" s="558"/>
      <c r="FN383" s="559">
        <f t="shared" si="131"/>
        <v>0</v>
      </c>
      <c r="FO383" s="558"/>
      <c r="FP383" s="558"/>
      <c r="FQ383" s="558"/>
      <c r="FR383" s="558"/>
      <c r="FS383" s="558"/>
      <c r="FT383" s="560">
        <f t="shared" si="132"/>
        <v>0</v>
      </c>
      <c r="FU383" s="556"/>
      <c r="FV383" s="556"/>
      <c r="FW383" s="556"/>
      <c r="FX383" s="556"/>
      <c r="FY383" s="556"/>
      <c r="FZ383" s="560">
        <f t="shared" si="133"/>
        <v>0</v>
      </c>
      <c r="GA383" s="556"/>
      <c r="GB383" s="556"/>
      <c r="GC383" s="556"/>
      <c r="GD383" s="556"/>
      <c r="GE383" s="556"/>
      <c r="GF383" s="555">
        <f t="shared" si="119"/>
        <v>0</v>
      </c>
      <c r="GG383" s="556"/>
      <c r="GH383" s="556"/>
      <c r="GI383" s="556"/>
      <c r="GJ383" s="556"/>
      <c r="GK383" s="556"/>
      <c r="GL383" s="556"/>
      <c r="GV383" s="1"/>
      <c r="GW383" s="1"/>
      <c r="GX383" s="1"/>
      <c r="GY383" s="1"/>
      <c r="GZ383" s="1"/>
      <c r="HA383" s="1"/>
      <c r="HB383" s="1"/>
      <c r="HC383" s="1"/>
      <c r="HD383" s="1"/>
      <c r="HE383" s="1"/>
      <c r="HF383" s="1"/>
      <c r="HG383" s="1"/>
      <c r="HH383" s="1"/>
      <c r="HI383" s="1"/>
    </row>
    <row r="384" spans="50:217" ht="12.75">
      <c r="AX384" s="141" t="str">
        <f t="shared" si="120"/>
        <v>-</v>
      </c>
      <c r="AY384" s="558">
        <f>IF(ROWS($AY$25:AY384)&gt;$BL$9,0,ROWS($AY$25:AY384))</f>
        <v>0</v>
      </c>
      <c r="AZ384" s="558"/>
      <c r="BA384" s="558"/>
      <c r="BB384" s="558"/>
      <c r="BC384" s="558"/>
      <c r="BD384" s="557">
        <f t="shared" si="112"/>
        <v>0</v>
      </c>
      <c r="BE384" s="558"/>
      <c r="BF384" s="558"/>
      <c r="BG384" s="558"/>
      <c r="BH384" s="558"/>
      <c r="BI384" s="558"/>
      <c r="BJ384" s="558"/>
      <c r="BK384" s="559">
        <f t="shared" si="121"/>
        <v>0</v>
      </c>
      <c r="BL384" s="558"/>
      <c r="BM384" s="558"/>
      <c r="BN384" s="558"/>
      <c r="BO384" s="558"/>
      <c r="BP384" s="558"/>
      <c r="BQ384" s="560">
        <f t="shared" si="122"/>
        <v>0</v>
      </c>
      <c r="BR384" s="556"/>
      <c r="BS384" s="556"/>
      <c r="BT384" s="556"/>
      <c r="BU384" s="556"/>
      <c r="BV384" s="556"/>
      <c r="BW384" s="560">
        <f t="shared" si="123"/>
        <v>0</v>
      </c>
      <c r="BX384" s="556"/>
      <c r="BY384" s="556"/>
      <c r="BZ384" s="556"/>
      <c r="CA384" s="556"/>
      <c r="CB384" s="556"/>
      <c r="CC384" s="555">
        <f t="shared" si="113"/>
        <v>0</v>
      </c>
      <c r="CD384" s="556"/>
      <c r="CE384" s="556"/>
      <c r="CF384" s="556"/>
      <c r="CG384" s="556"/>
      <c r="CH384" s="556"/>
      <c r="CI384" s="556"/>
      <c r="CK384" s="557">
        <f t="shared" si="114"/>
        <v>0</v>
      </c>
      <c r="CL384" s="558"/>
      <c r="CM384" s="558"/>
      <c r="CN384" s="558"/>
      <c r="CO384" s="558"/>
      <c r="CP384" s="558"/>
      <c r="CQ384" s="558"/>
      <c r="CR384" s="559">
        <f t="shared" si="124"/>
        <v>0</v>
      </c>
      <c r="CS384" s="558"/>
      <c r="CT384" s="558"/>
      <c r="CU384" s="558"/>
      <c r="CV384" s="558"/>
      <c r="CW384" s="558"/>
      <c r="CX384" s="560">
        <f t="shared" si="125"/>
        <v>0</v>
      </c>
      <c r="CY384" s="556"/>
      <c r="CZ384" s="556"/>
      <c r="DA384" s="556"/>
      <c r="DB384" s="556"/>
      <c r="DC384" s="556"/>
      <c r="DD384" s="560">
        <f t="shared" si="126"/>
        <v>0</v>
      </c>
      <c r="DE384" s="556"/>
      <c r="DF384" s="556"/>
      <c r="DG384" s="556"/>
      <c r="DH384" s="556"/>
      <c r="DI384" s="556"/>
      <c r="DJ384" s="555">
        <f t="shared" si="115"/>
        <v>0</v>
      </c>
      <c r="DK384" s="556"/>
      <c r="DL384" s="556"/>
      <c r="DM384" s="556"/>
      <c r="DN384" s="556"/>
      <c r="DO384" s="556"/>
      <c r="DP384" s="556"/>
      <c r="DT384" s="141" t="str">
        <f t="shared" si="127"/>
        <v>-</v>
      </c>
      <c r="DU384" s="558">
        <f>IF(ROWS($DU$25:DU384)&gt;$EH$9,0,ROWS($DU$25:DU384))</f>
        <v>0</v>
      </c>
      <c r="DV384" s="558"/>
      <c r="DW384" s="558"/>
      <c r="DX384" s="558"/>
      <c r="DY384" s="558"/>
      <c r="DZ384" s="557">
        <f t="shared" si="116"/>
        <v>0</v>
      </c>
      <c r="EA384" s="558"/>
      <c r="EB384" s="558"/>
      <c r="EC384" s="558"/>
      <c r="ED384" s="558"/>
      <c r="EE384" s="558"/>
      <c r="EF384" s="558"/>
      <c r="EG384" s="559">
        <f t="shared" si="128"/>
        <v>0</v>
      </c>
      <c r="EH384" s="558"/>
      <c r="EI384" s="558"/>
      <c r="EJ384" s="558"/>
      <c r="EK384" s="558"/>
      <c r="EL384" s="558"/>
      <c r="EM384" s="560">
        <f t="shared" si="129"/>
        <v>0</v>
      </c>
      <c r="EN384" s="556"/>
      <c r="EO384" s="556"/>
      <c r="EP384" s="556"/>
      <c r="EQ384" s="556"/>
      <c r="ER384" s="556"/>
      <c r="ES384" s="560">
        <f t="shared" si="130"/>
        <v>0</v>
      </c>
      <c r="ET384" s="556"/>
      <c r="EU384" s="556"/>
      <c r="EV384" s="556"/>
      <c r="EW384" s="556"/>
      <c r="EX384" s="556"/>
      <c r="EY384" s="555">
        <f t="shared" si="117"/>
        <v>0</v>
      </c>
      <c r="EZ384" s="556"/>
      <c r="FA384" s="556"/>
      <c r="FB384" s="556"/>
      <c r="FC384" s="556"/>
      <c r="FD384" s="556"/>
      <c r="FE384" s="556"/>
      <c r="FG384" s="557">
        <f t="shared" si="118"/>
        <v>0</v>
      </c>
      <c r="FH384" s="558"/>
      <c r="FI384" s="558"/>
      <c r="FJ384" s="558"/>
      <c r="FK384" s="558"/>
      <c r="FL384" s="558"/>
      <c r="FM384" s="558"/>
      <c r="FN384" s="559">
        <f t="shared" si="131"/>
        <v>0</v>
      </c>
      <c r="FO384" s="558"/>
      <c r="FP384" s="558"/>
      <c r="FQ384" s="558"/>
      <c r="FR384" s="558"/>
      <c r="FS384" s="558"/>
      <c r="FT384" s="560">
        <f t="shared" si="132"/>
        <v>0</v>
      </c>
      <c r="FU384" s="556"/>
      <c r="FV384" s="556"/>
      <c r="FW384" s="556"/>
      <c r="FX384" s="556"/>
      <c r="FY384" s="556"/>
      <c r="FZ384" s="560">
        <f t="shared" si="133"/>
        <v>0</v>
      </c>
      <c r="GA384" s="556"/>
      <c r="GB384" s="556"/>
      <c r="GC384" s="556"/>
      <c r="GD384" s="556"/>
      <c r="GE384" s="556"/>
      <c r="GF384" s="555">
        <f t="shared" si="119"/>
        <v>0</v>
      </c>
      <c r="GG384" s="556"/>
      <c r="GH384" s="556"/>
      <c r="GI384" s="556"/>
      <c r="GJ384" s="556"/>
      <c r="GK384" s="556"/>
      <c r="GL384" s="556"/>
      <c r="GV384" s="1"/>
      <c r="GW384" s="1"/>
      <c r="GX384" s="1"/>
      <c r="GY384" s="1"/>
      <c r="GZ384" s="1"/>
      <c r="HA384" s="1"/>
      <c r="HB384" s="1"/>
      <c r="HC384" s="1"/>
      <c r="HD384" s="1"/>
      <c r="HE384" s="1"/>
      <c r="HF384" s="1"/>
      <c r="HG384" s="1"/>
      <c r="HH384" s="1"/>
      <c r="HI384" s="1"/>
    </row>
    <row r="385" spans="50:217" ht="12.75">
      <c r="AX385" s="141" t="str">
        <f t="shared" si="120"/>
        <v>-</v>
      </c>
      <c r="AY385" s="558">
        <f>IF(ROWS($AY$25:AY385)&gt;$BL$9,0,ROWS($AY$25:AY385))</f>
        <v>0</v>
      </c>
      <c r="AZ385" s="558"/>
      <c r="BA385" s="558"/>
      <c r="BB385" s="558"/>
      <c r="BC385" s="558"/>
      <c r="BD385" s="557">
        <f t="shared" si="112"/>
        <v>0</v>
      </c>
      <c r="BE385" s="558"/>
      <c r="BF385" s="558"/>
      <c r="BG385" s="558"/>
      <c r="BH385" s="558"/>
      <c r="BI385" s="558"/>
      <c r="BJ385" s="558"/>
      <c r="BK385" s="559">
        <f t="shared" si="121"/>
        <v>0</v>
      </c>
      <c r="BL385" s="558"/>
      <c r="BM385" s="558"/>
      <c r="BN385" s="558"/>
      <c r="BO385" s="558"/>
      <c r="BP385" s="558"/>
      <c r="BQ385" s="560">
        <f t="shared" si="122"/>
        <v>0</v>
      </c>
      <c r="BR385" s="556"/>
      <c r="BS385" s="556"/>
      <c r="BT385" s="556"/>
      <c r="BU385" s="556"/>
      <c r="BV385" s="556"/>
      <c r="BW385" s="560">
        <f t="shared" si="123"/>
        <v>0</v>
      </c>
      <c r="BX385" s="556"/>
      <c r="BY385" s="556"/>
      <c r="BZ385" s="556"/>
      <c r="CA385" s="556"/>
      <c r="CB385" s="556"/>
      <c r="CC385" s="555">
        <f t="shared" si="113"/>
        <v>0</v>
      </c>
      <c r="CD385" s="556"/>
      <c r="CE385" s="556"/>
      <c r="CF385" s="556"/>
      <c r="CG385" s="556"/>
      <c r="CH385" s="556"/>
      <c r="CI385" s="556"/>
      <c r="CK385" s="557">
        <f t="shared" si="114"/>
        <v>0</v>
      </c>
      <c r="CL385" s="558"/>
      <c r="CM385" s="558"/>
      <c r="CN385" s="558"/>
      <c r="CO385" s="558"/>
      <c r="CP385" s="558"/>
      <c r="CQ385" s="558"/>
      <c r="CR385" s="559">
        <f t="shared" si="124"/>
        <v>0</v>
      </c>
      <c r="CS385" s="558"/>
      <c r="CT385" s="558"/>
      <c r="CU385" s="558"/>
      <c r="CV385" s="558"/>
      <c r="CW385" s="558"/>
      <c r="CX385" s="560">
        <f t="shared" si="125"/>
        <v>0</v>
      </c>
      <c r="CY385" s="556"/>
      <c r="CZ385" s="556"/>
      <c r="DA385" s="556"/>
      <c r="DB385" s="556"/>
      <c r="DC385" s="556"/>
      <c r="DD385" s="560">
        <f t="shared" si="126"/>
        <v>0</v>
      </c>
      <c r="DE385" s="556"/>
      <c r="DF385" s="556"/>
      <c r="DG385" s="556"/>
      <c r="DH385" s="556"/>
      <c r="DI385" s="556"/>
      <c r="DJ385" s="555">
        <f t="shared" si="115"/>
        <v>0</v>
      </c>
      <c r="DK385" s="556"/>
      <c r="DL385" s="556"/>
      <c r="DM385" s="556"/>
      <c r="DN385" s="556"/>
      <c r="DO385" s="556"/>
      <c r="DP385" s="556"/>
      <c r="DT385" s="141" t="str">
        <f t="shared" si="127"/>
        <v>-</v>
      </c>
      <c r="DU385" s="558">
        <f>IF(ROWS($DU$25:DU385)&gt;$EH$9,0,ROWS($DU$25:DU385))</f>
        <v>0</v>
      </c>
      <c r="DV385" s="558"/>
      <c r="DW385" s="558"/>
      <c r="DX385" s="558"/>
      <c r="DY385" s="558"/>
      <c r="DZ385" s="557">
        <f t="shared" si="116"/>
        <v>0</v>
      </c>
      <c r="EA385" s="558"/>
      <c r="EB385" s="558"/>
      <c r="EC385" s="558"/>
      <c r="ED385" s="558"/>
      <c r="EE385" s="558"/>
      <c r="EF385" s="558"/>
      <c r="EG385" s="559">
        <f t="shared" si="128"/>
        <v>0</v>
      </c>
      <c r="EH385" s="558"/>
      <c r="EI385" s="558"/>
      <c r="EJ385" s="558"/>
      <c r="EK385" s="558"/>
      <c r="EL385" s="558"/>
      <c r="EM385" s="560">
        <f t="shared" si="129"/>
        <v>0</v>
      </c>
      <c r="EN385" s="556"/>
      <c r="EO385" s="556"/>
      <c r="EP385" s="556"/>
      <c r="EQ385" s="556"/>
      <c r="ER385" s="556"/>
      <c r="ES385" s="560">
        <f t="shared" si="130"/>
        <v>0</v>
      </c>
      <c r="ET385" s="556"/>
      <c r="EU385" s="556"/>
      <c r="EV385" s="556"/>
      <c r="EW385" s="556"/>
      <c r="EX385" s="556"/>
      <c r="EY385" s="555">
        <f t="shared" si="117"/>
        <v>0</v>
      </c>
      <c r="EZ385" s="556"/>
      <c r="FA385" s="556"/>
      <c r="FB385" s="556"/>
      <c r="FC385" s="556"/>
      <c r="FD385" s="556"/>
      <c r="FE385" s="556"/>
      <c r="FG385" s="557">
        <f t="shared" si="118"/>
        <v>0</v>
      </c>
      <c r="FH385" s="558"/>
      <c r="FI385" s="558"/>
      <c r="FJ385" s="558"/>
      <c r="FK385" s="558"/>
      <c r="FL385" s="558"/>
      <c r="FM385" s="558"/>
      <c r="FN385" s="559">
        <f t="shared" si="131"/>
        <v>0</v>
      </c>
      <c r="FO385" s="558"/>
      <c r="FP385" s="558"/>
      <c r="FQ385" s="558"/>
      <c r="FR385" s="558"/>
      <c r="FS385" s="558"/>
      <c r="FT385" s="560">
        <f t="shared" si="132"/>
        <v>0</v>
      </c>
      <c r="FU385" s="556"/>
      <c r="FV385" s="556"/>
      <c r="FW385" s="556"/>
      <c r="FX385" s="556"/>
      <c r="FY385" s="556"/>
      <c r="FZ385" s="560">
        <f t="shared" si="133"/>
        <v>0</v>
      </c>
      <c r="GA385" s="556"/>
      <c r="GB385" s="556"/>
      <c r="GC385" s="556"/>
      <c r="GD385" s="556"/>
      <c r="GE385" s="556"/>
      <c r="GF385" s="555">
        <f t="shared" si="119"/>
        <v>0</v>
      </c>
      <c r="GG385" s="556"/>
      <c r="GH385" s="556"/>
      <c r="GI385" s="556"/>
      <c r="GJ385" s="556"/>
      <c r="GK385" s="556"/>
      <c r="GL385" s="556"/>
      <c r="GV385" s="1"/>
      <c r="GW385" s="1"/>
      <c r="GX385" s="1"/>
      <c r="GY385" s="1"/>
      <c r="GZ385" s="1"/>
      <c r="HA385" s="1"/>
      <c r="HB385" s="1"/>
      <c r="HC385" s="1"/>
      <c r="HD385" s="1"/>
      <c r="HE385" s="1"/>
      <c r="HF385" s="1"/>
      <c r="HG385" s="1"/>
      <c r="HH385" s="1"/>
      <c r="HI385" s="1"/>
    </row>
    <row r="386" ht="12.75">
      <c r="EA386" s="139"/>
    </row>
    <row r="387" ht="12.75">
      <c r="EA387" s="139"/>
    </row>
    <row r="388" ht="12.75">
      <c r="EA388" s="139"/>
    </row>
    <row r="389" ht="12.75">
      <c r="EA389" s="139"/>
    </row>
    <row r="390" ht="12.75">
      <c r="EA390" s="139"/>
    </row>
    <row r="391" ht="12.75">
      <c r="EA391" s="139"/>
    </row>
    <row r="392" ht="12.75">
      <c r="EA392" s="139"/>
    </row>
    <row r="393" ht="12.75">
      <c r="EA393" s="139"/>
    </row>
    <row r="394" ht="12.75">
      <c r="EA394" s="139"/>
    </row>
    <row r="395" ht="12.75">
      <c r="EA395" s="139"/>
    </row>
    <row r="396" ht="12.75">
      <c r="EA396" s="139"/>
    </row>
    <row r="397" ht="12.75">
      <c r="EA397" s="139"/>
    </row>
    <row r="398" ht="12.75">
      <c r="EA398" s="139"/>
    </row>
    <row r="399" ht="12.75">
      <c r="EA399" s="139"/>
    </row>
    <row r="400" ht="12.75">
      <c r="EA400" s="139"/>
    </row>
    <row r="401" ht="12.75">
      <c r="EA401" s="139"/>
    </row>
    <row r="402" ht="12.75">
      <c r="EA402" s="139"/>
    </row>
    <row r="403" ht="12.75">
      <c r="EA403" s="139"/>
    </row>
    <row r="404" ht="12.75">
      <c r="EA404" s="139"/>
    </row>
    <row r="405" ht="12.75">
      <c r="EA405" s="139"/>
    </row>
    <row r="406" ht="12.75">
      <c r="EA406" s="139"/>
    </row>
    <row r="407" ht="12.75">
      <c r="EA407" s="139"/>
    </row>
    <row r="408" ht="12.75">
      <c r="EA408" s="139"/>
    </row>
    <row r="409" ht="12.75">
      <c r="EA409" s="139"/>
    </row>
    <row r="410" ht="12.75">
      <c r="EA410" s="139"/>
    </row>
    <row r="411" ht="12.75">
      <c r="EA411" s="139"/>
    </row>
    <row r="412" ht="12.75">
      <c r="EA412" s="139"/>
    </row>
    <row r="413" ht="12.75">
      <c r="EA413" s="139"/>
    </row>
    <row r="414" ht="12.75">
      <c r="EA414" s="139"/>
    </row>
    <row r="415" ht="12.75">
      <c r="EA415" s="139"/>
    </row>
    <row r="416" ht="12.75">
      <c r="EA416" s="139"/>
    </row>
    <row r="417" ht="12.75">
      <c r="EA417" s="139"/>
    </row>
    <row r="418" ht="12.75">
      <c r="EA418" s="139"/>
    </row>
    <row r="419" ht="12.75">
      <c r="EA419" s="139"/>
    </row>
    <row r="420" ht="12.75">
      <c r="EA420" s="139"/>
    </row>
    <row r="421" ht="12.75">
      <c r="EA421" s="139"/>
    </row>
    <row r="422" ht="12.75">
      <c r="EA422" s="139"/>
    </row>
    <row r="423" ht="12.75">
      <c r="EA423" s="139"/>
    </row>
    <row r="424" ht="12.75">
      <c r="EA424" s="139"/>
    </row>
    <row r="425" ht="12.75">
      <c r="EA425" s="139"/>
    </row>
    <row r="426" ht="12.75">
      <c r="EA426" s="139"/>
    </row>
    <row r="427" ht="12.75">
      <c r="EA427" s="139"/>
    </row>
    <row r="428" ht="12.75">
      <c r="EA428" s="139"/>
    </row>
    <row r="429" ht="12.75">
      <c r="EA429" s="139"/>
    </row>
    <row r="430" ht="12.75">
      <c r="EA430" s="139"/>
    </row>
    <row r="431" ht="12.75">
      <c r="EA431" s="139"/>
    </row>
    <row r="432" ht="12.75">
      <c r="EA432" s="139"/>
    </row>
    <row r="433" ht="12.75">
      <c r="EA433" s="139"/>
    </row>
    <row r="434" ht="12.75">
      <c r="EA434" s="139"/>
    </row>
    <row r="435" ht="12.75">
      <c r="EA435" s="139"/>
    </row>
    <row r="436" ht="12.75">
      <c r="EA436" s="139"/>
    </row>
    <row r="437" ht="12.75">
      <c r="EA437" s="139"/>
    </row>
    <row r="438" ht="12.75">
      <c r="EA438" s="139"/>
    </row>
    <row r="439" ht="12.75">
      <c r="EA439" s="139"/>
    </row>
    <row r="440" ht="12.75">
      <c r="EA440" s="139"/>
    </row>
    <row r="441" ht="12.75">
      <c r="EA441" s="139"/>
    </row>
    <row r="442" ht="12.75">
      <c r="EA442" s="139"/>
    </row>
    <row r="443" ht="12.75">
      <c r="EA443" s="139"/>
    </row>
    <row r="444" ht="12.75">
      <c r="EA444" s="139"/>
    </row>
    <row r="445" ht="12.75">
      <c r="EA445" s="139"/>
    </row>
    <row r="446" ht="12.75">
      <c r="EA446" s="139"/>
    </row>
    <row r="447" ht="12.75">
      <c r="EA447" s="139"/>
    </row>
    <row r="448" ht="12.75">
      <c r="EA448" s="139"/>
    </row>
    <row r="449" ht="12.75">
      <c r="EA449" s="139"/>
    </row>
    <row r="450" ht="12.75">
      <c r="EA450" s="139"/>
    </row>
    <row r="451" ht="12.75">
      <c r="EA451" s="139"/>
    </row>
    <row r="452" ht="12.75">
      <c r="EA452" s="139"/>
    </row>
    <row r="453" ht="12.75">
      <c r="EA453" s="139"/>
    </row>
    <row r="454" ht="12.75">
      <c r="EA454" s="139"/>
    </row>
    <row r="455" ht="12.75">
      <c r="EA455" s="139"/>
    </row>
    <row r="456" ht="12.75">
      <c r="EA456" s="139"/>
    </row>
    <row r="457" ht="12.75">
      <c r="EA457" s="139"/>
    </row>
    <row r="458" ht="12.75">
      <c r="EA458" s="139"/>
    </row>
    <row r="459" ht="12.75">
      <c r="EA459" s="139"/>
    </row>
    <row r="460" ht="12.75">
      <c r="EA460" s="139"/>
    </row>
    <row r="461" ht="12.75">
      <c r="EA461" s="139"/>
    </row>
    <row r="462" ht="12.75">
      <c r="EA462" s="139"/>
    </row>
    <row r="463" ht="12.75">
      <c r="EA463" s="139"/>
    </row>
    <row r="464" ht="12.75">
      <c r="EA464" s="139"/>
    </row>
    <row r="465" ht="12.75">
      <c r="EA465" s="139"/>
    </row>
    <row r="466" ht="12.75">
      <c r="EA466" s="139"/>
    </row>
    <row r="467" ht="12.75">
      <c r="EA467" s="139"/>
    </row>
    <row r="468" ht="12.75">
      <c r="EA468" s="139"/>
    </row>
    <row r="469" ht="12.75">
      <c r="EA469" s="139"/>
    </row>
    <row r="470" ht="12.75">
      <c r="EA470" s="139"/>
    </row>
    <row r="471" ht="12.75">
      <c r="EA471" s="139"/>
    </row>
    <row r="472" ht="12.75">
      <c r="EA472" s="139"/>
    </row>
    <row r="473" ht="12.75">
      <c r="EA473" s="139"/>
    </row>
    <row r="474" ht="12.75">
      <c r="EA474" s="139"/>
    </row>
    <row r="475" ht="12.75">
      <c r="EA475" s="139"/>
    </row>
    <row r="476" ht="12.75">
      <c r="EA476" s="139"/>
    </row>
    <row r="477" ht="12.75">
      <c r="EA477" s="139"/>
    </row>
    <row r="478" ht="12.75">
      <c r="EA478" s="139"/>
    </row>
    <row r="479" ht="12.75">
      <c r="EA479" s="139"/>
    </row>
    <row r="480" ht="12.75">
      <c r="EA480" s="139"/>
    </row>
    <row r="481" ht="12.75">
      <c r="EA481" s="139"/>
    </row>
    <row r="482" ht="12.75">
      <c r="EA482" s="139"/>
    </row>
    <row r="483" ht="12.75">
      <c r="EA483" s="139"/>
    </row>
    <row r="484" ht="12.75">
      <c r="EA484" s="139"/>
    </row>
    <row r="485" ht="12.75">
      <c r="EA485" s="139"/>
    </row>
    <row r="486" ht="12.75">
      <c r="EA486" s="139"/>
    </row>
    <row r="487" ht="12.75">
      <c r="EA487" s="139"/>
    </row>
    <row r="488" ht="12.75">
      <c r="EA488" s="139"/>
    </row>
    <row r="489" ht="12.75">
      <c r="EA489" s="139"/>
    </row>
    <row r="490" ht="12.75">
      <c r="EA490" s="139"/>
    </row>
    <row r="491" ht="12.75">
      <c r="EA491" s="139"/>
    </row>
    <row r="492" ht="12.75">
      <c r="EA492" s="139"/>
    </row>
    <row r="493" ht="12.75">
      <c r="EA493" s="139"/>
    </row>
    <row r="494" ht="12.75">
      <c r="EA494" s="139"/>
    </row>
    <row r="495" ht="12.75">
      <c r="EA495" s="139"/>
    </row>
    <row r="496" ht="12.75">
      <c r="EA496" s="139"/>
    </row>
    <row r="497" ht="12.75">
      <c r="EA497" s="139"/>
    </row>
    <row r="498" ht="12.75">
      <c r="EA498" s="139"/>
    </row>
    <row r="499" ht="12.75">
      <c r="EA499" s="139"/>
    </row>
    <row r="500" ht="12.75">
      <c r="EA500" s="139"/>
    </row>
    <row r="501" ht="12.75">
      <c r="EA501" s="139"/>
    </row>
    <row r="502" ht="12.75">
      <c r="EA502" s="139"/>
    </row>
    <row r="503" ht="12.75">
      <c r="EA503" s="139"/>
    </row>
    <row r="504" ht="12.75">
      <c r="EA504" s="139"/>
    </row>
    <row r="505" ht="12.75">
      <c r="EA505" s="139"/>
    </row>
    <row r="506" ht="12.75">
      <c r="EA506" s="139"/>
    </row>
    <row r="507" ht="12.75">
      <c r="EA507" s="139"/>
    </row>
    <row r="508" ht="12.75">
      <c r="EA508" s="139"/>
    </row>
    <row r="509" ht="12.75">
      <c r="EA509" s="139"/>
    </row>
    <row r="510" ht="12.75">
      <c r="EA510" s="139"/>
    </row>
    <row r="511" ht="12.75">
      <c r="EA511" s="139"/>
    </row>
    <row r="512" ht="12.75">
      <c r="EA512" s="139"/>
    </row>
    <row r="513" ht="12.75">
      <c r="EA513" s="139"/>
    </row>
    <row r="514" ht="12.75">
      <c r="EA514" s="139"/>
    </row>
    <row r="515" ht="12.75">
      <c r="EA515" s="139"/>
    </row>
    <row r="516" ht="12.75">
      <c r="EA516" s="139"/>
    </row>
    <row r="517" ht="12.75">
      <c r="EA517" s="139"/>
    </row>
    <row r="518" ht="12.75">
      <c r="EA518" s="139"/>
    </row>
    <row r="519" ht="12.75">
      <c r="EA519" s="139"/>
    </row>
    <row r="520" ht="12.75">
      <c r="EA520" s="139"/>
    </row>
    <row r="521" ht="12.75">
      <c r="EA521" s="139"/>
    </row>
    <row r="522" ht="12.75">
      <c r="EA522" s="139"/>
    </row>
    <row r="523" ht="12.75">
      <c r="EA523" s="139"/>
    </row>
    <row r="524" ht="12.75">
      <c r="EA524" s="139"/>
    </row>
    <row r="525" ht="12.75">
      <c r="EA525" s="139"/>
    </row>
    <row r="526" ht="12.75">
      <c r="EA526" s="139"/>
    </row>
    <row r="527" ht="12.75">
      <c r="EA527" s="139"/>
    </row>
    <row r="528" ht="12.75">
      <c r="EA528" s="139"/>
    </row>
    <row r="529" ht="12.75">
      <c r="EA529" s="139"/>
    </row>
    <row r="530" ht="12.75">
      <c r="EA530" s="139"/>
    </row>
    <row r="531" ht="12.75">
      <c r="EA531" s="139"/>
    </row>
    <row r="532" ht="12.75">
      <c r="EA532" s="139"/>
    </row>
    <row r="533" ht="12.75">
      <c r="EA533" s="139"/>
    </row>
    <row r="534" ht="12.75">
      <c r="EA534" s="139"/>
    </row>
    <row r="535" ht="12.75">
      <c r="EA535" s="139"/>
    </row>
    <row r="536" ht="12.75">
      <c r="EA536" s="139"/>
    </row>
    <row r="537" ht="12.75">
      <c r="EA537" s="139"/>
    </row>
    <row r="538" ht="12.75">
      <c r="EA538" s="139"/>
    </row>
    <row r="539" ht="12.75">
      <c r="EA539" s="139"/>
    </row>
    <row r="540" ht="12.75">
      <c r="EA540" s="139"/>
    </row>
  </sheetData>
  <sheetProtection password="C780" sheet="1" objects="1" scenarios="1"/>
  <mergeCells count="8161">
    <mergeCell ref="GF385:GL385"/>
    <mergeCell ref="CK19:DP20"/>
    <mergeCell ref="AY19:CI20"/>
    <mergeCell ref="DU19:FE20"/>
    <mergeCell ref="FG19:GL20"/>
    <mergeCell ref="FG385:FM385"/>
    <mergeCell ref="FN385:FS385"/>
    <mergeCell ref="FT385:FY385"/>
    <mergeCell ref="FZ385:GE385"/>
    <mergeCell ref="DU385:DY385"/>
    <mergeCell ref="DZ385:EF385"/>
    <mergeCell ref="EG385:EL385"/>
    <mergeCell ref="FN384:FS384"/>
    <mergeCell ref="DU384:DY384"/>
    <mergeCell ref="DZ384:EF384"/>
    <mergeCell ref="EG384:EL384"/>
    <mergeCell ref="EM385:ER385"/>
    <mergeCell ref="ES385:EX385"/>
    <mergeCell ref="EY385:FE385"/>
    <mergeCell ref="EM384:ER384"/>
    <mergeCell ref="ES384:EX384"/>
    <mergeCell ref="EY384:FE384"/>
    <mergeCell ref="FG384:FM384"/>
    <mergeCell ref="GF383:GL383"/>
    <mergeCell ref="FT384:FY384"/>
    <mergeCell ref="FZ384:GE384"/>
    <mergeCell ref="GF384:GL384"/>
    <mergeCell ref="FG383:FM383"/>
    <mergeCell ref="FN383:FS383"/>
    <mergeCell ref="FT383:FY383"/>
    <mergeCell ref="FZ383:GE383"/>
    <mergeCell ref="DU383:DY383"/>
    <mergeCell ref="DZ383:EF383"/>
    <mergeCell ref="EG383:EL383"/>
    <mergeCell ref="EM383:ER383"/>
    <mergeCell ref="ES383:EX383"/>
    <mergeCell ref="EY383:FE383"/>
    <mergeCell ref="DU382:DY382"/>
    <mergeCell ref="DZ382:EF382"/>
    <mergeCell ref="EG382:EL382"/>
    <mergeCell ref="EM382:ER382"/>
    <mergeCell ref="ES382:EX382"/>
    <mergeCell ref="EY382:FE382"/>
    <mergeCell ref="GF381:GL381"/>
    <mergeCell ref="FT382:FY382"/>
    <mergeCell ref="FZ382:GE382"/>
    <mergeCell ref="GF382:GL382"/>
    <mergeCell ref="FG381:FM381"/>
    <mergeCell ref="FN381:FS381"/>
    <mergeCell ref="FT381:FY381"/>
    <mergeCell ref="FZ381:GE381"/>
    <mergeCell ref="FN382:FS382"/>
    <mergeCell ref="FG382:FM382"/>
    <mergeCell ref="DU381:DY381"/>
    <mergeCell ref="DZ381:EF381"/>
    <mergeCell ref="EG381:EL381"/>
    <mergeCell ref="FN380:FS380"/>
    <mergeCell ref="DU380:DY380"/>
    <mergeCell ref="DZ380:EF380"/>
    <mergeCell ref="EG380:EL380"/>
    <mergeCell ref="EM381:ER381"/>
    <mergeCell ref="ES381:EX381"/>
    <mergeCell ref="EY381:FE381"/>
    <mergeCell ref="EM380:ER380"/>
    <mergeCell ref="ES380:EX380"/>
    <mergeCell ref="EY380:FE380"/>
    <mergeCell ref="FG380:FM380"/>
    <mergeCell ref="GF379:GL379"/>
    <mergeCell ref="FT380:FY380"/>
    <mergeCell ref="FZ380:GE380"/>
    <mergeCell ref="GF380:GL380"/>
    <mergeCell ref="FG379:FM379"/>
    <mergeCell ref="FN379:FS379"/>
    <mergeCell ref="FT379:FY379"/>
    <mergeCell ref="FZ379:GE379"/>
    <mergeCell ref="DU379:DY379"/>
    <mergeCell ref="DZ379:EF379"/>
    <mergeCell ref="EG379:EL379"/>
    <mergeCell ref="FN378:FS378"/>
    <mergeCell ref="DU378:DY378"/>
    <mergeCell ref="DZ378:EF378"/>
    <mergeCell ref="EG378:EL378"/>
    <mergeCell ref="EM379:ER379"/>
    <mergeCell ref="ES379:EX379"/>
    <mergeCell ref="EY379:FE379"/>
    <mergeCell ref="EM378:ER378"/>
    <mergeCell ref="ES378:EX378"/>
    <mergeCell ref="EY378:FE378"/>
    <mergeCell ref="FG378:FM378"/>
    <mergeCell ref="GF377:GL377"/>
    <mergeCell ref="FT378:FY378"/>
    <mergeCell ref="FZ378:GE378"/>
    <mergeCell ref="GF378:GL378"/>
    <mergeCell ref="FG377:FM377"/>
    <mergeCell ref="FN377:FS377"/>
    <mergeCell ref="FT377:FY377"/>
    <mergeCell ref="FZ377:GE377"/>
    <mergeCell ref="DU377:DY377"/>
    <mergeCell ref="DZ377:EF377"/>
    <mergeCell ref="EG377:EL377"/>
    <mergeCell ref="FN376:FS376"/>
    <mergeCell ref="DU376:DY376"/>
    <mergeCell ref="DZ376:EF376"/>
    <mergeCell ref="EG376:EL376"/>
    <mergeCell ref="EM377:ER377"/>
    <mergeCell ref="ES377:EX377"/>
    <mergeCell ref="EY377:FE377"/>
    <mergeCell ref="EM376:ER376"/>
    <mergeCell ref="ES376:EX376"/>
    <mergeCell ref="EY376:FE376"/>
    <mergeCell ref="FG376:FM376"/>
    <mergeCell ref="GF375:GL375"/>
    <mergeCell ref="FT376:FY376"/>
    <mergeCell ref="FZ376:GE376"/>
    <mergeCell ref="GF376:GL376"/>
    <mergeCell ref="FG375:FM375"/>
    <mergeCell ref="FN375:FS375"/>
    <mergeCell ref="FT375:FY375"/>
    <mergeCell ref="FZ375:GE375"/>
    <mergeCell ref="DU375:DY375"/>
    <mergeCell ref="DZ375:EF375"/>
    <mergeCell ref="EG375:EL375"/>
    <mergeCell ref="FN374:FS374"/>
    <mergeCell ref="DU374:DY374"/>
    <mergeCell ref="DZ374:EF374"/>
    <mergeCell ref="EG374:EL374"/>
    <mergeCell ref="EM375:ER375"/>
    <mergeCell ref="ES375:EX375"/>
    <mergeCell ref="EY375:FE375"/>
    <mergeCell ref="EM374:ER374"/>
    <mergeCell ref="ES374:EX374"/>
    <mergeCell ref="EY374:FE374"/>
    <mergeCell ref="FG374:FM374"/>
    <mergeCell ref="GF373:GL373"/>
    <mergeCell ref="FT374:FY374"/>
    <mergeCell ref="FZ374:GE374"/>
    <mergeCell ref="GF374:GL374"/>
    <mergeCell ref="FG373:FM373"/>
    <mergeCell ref="FN373:FS373"/>
    <mergeCell ref="FT373:FY373"/>
    <mergeCell ref="FZ373:GE373"/>
    <mergeCell ref="DU373:DY373"/>
    <mergeCell ref="DZ373:EF373"/>
    <mergeCell ref="EG373:EL373"/>
    <mergeCell ref="FN372:FS372"/>
    <mergeCell ref="DU372:DY372"/>
    <mergeCell ref="DZ372:EF372"/>
    <mergeCell ref="EG372:EL372"/>
    <mergeCell ref="EM373:ER373"/>
    <mergeCell ref="ES373:EX373"/>
    <mergeCell ref="EY373:FE373"/>
    <mergeCell ref="EM372:ER372"/>
    <mergeCell ref="ES372:EX372"/>
    <mergeCell ref="EY372:FE372"/>
    <mergeCell ref="FG372:FM372"/>
    <mergeCell ref="GF371:GL371"/>
    <mergeCell ref="FT372:FY372"/>
    <mergeCell ref="FZ372:GE372"/>
    <mergeCell ref="GF372:GL372"/>
    <mergeCell ref="FG371:FM371"/>
    <mergeCell ref="FN371:FS371"/>
    <mergeCell ref="FT371:FY371"/>
    <mergeCell ref="FZ371:GE371"/>
    <mergeCell ref="DU371:DY371"/>
    <mergeCell ref="DZ371:EF371"/>
    <mergeCell ref="EG371:EL371"/>
    <mergeCell ref="FN370:FS370"/>
    <mergeCell ref="DU370:DY370"/>
    <mergeCell ref="DZ370:EF370"/>
    <mergeCell ref="EG370:EL370"/>
    <mergeCell ref="EM371:ER371"/>
    <mergeCell ref="ES371:EX371"/>
    <mergeCell ref="EY371:FE371"/>
    <mergeCell ref="EM370:ER370"/>
    <mergeCell ref="ES370:EX370"/>
    <mergeCell ref="EY370:FE370"/>
    <mergeCell ref="FG370:FM370"/>
    <mergeCell ref="GF369:GL369"/>
    <mergeCell ref="FT370:FY370"/>
    <mergeCell ref="FZ370:GE370"/>
    <mergeCell ref="GF370:GL370"/>
    <mergeCell ref="FG369:FM369"/>
    <mergeCell ref="FN369:FS369"/>
    <mergeCell ref="FT369:FY369"/>
    <mergeCell ref="FZ369:GE369"/>
    <mergeCell ref="DU369:DY369"/>
    <mergeCell ref="DZ369:EF369"/>
    <mergeCell ref="EG369:EL369"/>
    <mergeCell ref="FN368:FS368"/>
    <mergeCell ref="DU368:DY368"/>
    <mergeCell ref="DZ368:EF368"/>
    <mergeCell ref="EG368:EL368"/>
    <mergeCell ref="EM369:ER369"/>
    <mergeCell ref="ES369:EX369"/>
    <mergeCell ref="EY369:FE369"/>
    <mergeCell ref="EM368:ER368"/>
    <mergeCell ref="ES368:EX368"/>
    <mergeCell ref="EY368:FE368"/>
    <mergeCell ref="FG368:FM368"/>
    <mergeCell ref="GF367:GL367"/>
    <mergeCell ref="FT368:FY368"/>
    <mergeCell ref="FZ368:GE368"/>
    <mergeCell ref="GF368:GL368"/>
    <mergeCell ref="FG367:FM367"/>
    <mergeCell ref="FN367:FS367"/>
    <mergeCell ref="FT367:FY367"/>
    <mergeCell ref="FZ367:GE367"/>
    <mergeCell ref="DU367:DY367"/>
    <mergeCell ref="DZ367:EF367"/>
    <mergeCell ref="EG367:EL367"/>
    <mergeCell ref="FN366:FS366"/>
    <mergeCell ref="DU366:DY366"/>
    <mergeCell ref="DZ366:EF366"/>
    <mergeCell ref="EG366:EL366"/>
    <mergeCell ref="EM367:ER367"/>
    <mergeCell ref="ES367:EX367"/>
    <mergeCell ref="EY367:FE367"/>
    <mergeCell ref="EM366:ER366"/>
    <mergeCell ref="ES366:EX366"/>
    <mergeCell ref="EY366:FE366"/>
    <mergeCell ref="FG366:FM366"/>
    <mergeCell ref="GF365:GL365"/>
    <mergeCell ref="FT366:FY366"/>
    <mergeCell ref="FZ366:GE366"/>
    <mergeCell ref="GF366:GL366"/>
    <mergeCell ref="FG365:FM365"/>
    <mergeCell ref="FN365:FS365"/>
    <mergeCell ref="FT365:FY365"/>
    <mergeCell ref="FZ365:GE365"/>
    <mergeCell ref="DU365:DY365"/>
    <mergeCell ref="DZ365:EF365"/>
    <mergeCell ref="EG365:EL365"/>
    <mergeCell ref="FN364:FS364"/>
    <mergeCell ref="DU364:DY364"/>
    <mergeCell ref="DZ364:EF364"/>
    <mergeCell ref="EG364:EL364"/>
    <mergeCell ref="EM365:ER365"/>
    <mergeCell ref="ES365:EX365"/>
    <mergeCell ref="EY365:FE365"/>
    <mergeCell ref="EM364:ER364"/>
    <mergeCell ref="ES364:EX364"/>
    <mergeCell ref="EY364:FE364"/>
    <mergeCell ref="FG364:FM364"/>
    <mergeCell ref="GF363:GL363"/>
    <mergeCell ref="FT364:FY364"/>
    <mergeCell ref="FZ364:GE364"/>
    <mergeCell ref="GF364:GL364"/>
    <mergeCell ref="FG363:FM363"/>
    <mergeCell ref="FN363:FS363"/>
    <mergeCell ref="FT363:FY363"/>
    <mergeCell ref="FZ363:GE363"/>
    <mergeCell ref="DU363:DY363"/>
    <mergeCell ref="DZ363:EF363"/>
    <mergeCell ref="EG363:EL363"/>
    <mergeCell ref="FN362:FS362"/>
    <mergeCell ref="DU362:DY362"/>
    <mergeCell ref="DZ362:EF362"/>
    <mergeCell ref="EG362:EL362"/>
    <mergeCell ref="EM363:ER363"/>
    <mergeCell ref="ES363:EX363"/>
    <mergeCell ref="EY363:FE363"/>
    <mergeCell ref="EM362:ER362"/>
    <mergeCell ref="ES362:EX362"/>
    <mergeCell ref="EY362:FE362"/>
    <mergeCell ref="FG362:FM362"/>
    <mergeCell ref="GF361:GL361"/>
    <mergeCell ref="FT362:FY362"/>
    <mergeCell ref="FZ362:GE362"/>
    <mergeCell ref="GF362:GL362"/>
    <mergeCell ref="FG361:FM361"/>
    <mergeCell ref="FN361:FS361"/>
    <mergeCell ref="FT361:FY361"/>
    <mergeCell ref="FZ361:GE361"/>
    <mergeCell ref="DU361:DY361"/>
    <mergeCell ref="DZ361:EF361"/>
    <mergeCell ref="EG361:EL361"/>
    <mergeCell ref="FN360:FS360"/>
    <mergeCell ref="DU360:DY360"/>
    <mergeCell ref="DZ360:EF360"/>
    <mergeCell ref="EG360:EL360"/>
    <mergeCell ref="EM361:ER361"/>
    <mergeCell ref="ES361:EX361"/>
    <mergeCell ref="EY361:FE361"/>
    <mergeCell ref="EM360:ER360"/>
    <mergeCell ref="ES360:EX360"/>
    <mergeCell ref="EY360:FE360"/>
    <mergeCell ref="FG360:FM360"/>
    <mergeCell ref="GF359:GL359"/>
    <mergeCell ref="FT360:FY360"/>
    <mergeCell ref="FZ360:GE360"/>
    <mergeCell ref="GF360:GL360"/>
    <mergeCell ref="FG359:FM359"/>
    <mergeCell ref="FN359:FS359"/>
    <mergeCell ref="FT359:FY359"/>
    <mergeCell ref="FZ359:GE359"/>
    <mergeCell ref="DU359:DY359"/>
    <mergeCell ref="DZ359:EF359"/>
    <mergeCell ref="EG359:EL359"/>
    <mergeCell ref="FN358:FS358"/>
    <mergeCell ref="DU358:DY358"/>
    <mergeCell ref="DZ358:EF358"/>
    <mergeCell ref="EG358:EL358"/>
    <mergeCell ref="EM359:ER359"/>
    <mergeCell ref="ES359:EX359"/>
    <mergeCell ref="EY359:FE359"/>
    <mergeCell ref="EM358:ER358"/>
    <mergeCell ref="ES358:EX358"/>
    <mergeCell ref="EY358:FE358"/>
    <mergeCell ref="FG358:FM358"/>
    <mergeCell ref="GF357:GL357"/>
    <mergeCell ref="FT358:FY358"/>
    <mergeCell ref="FZ358:GE358"/>
    <mergeCell ref="GF358:GL358"/>
    <mergeCell ref="FG357:FM357"/>
    <mergeCell ref="FN357:FS357"/>
    <mergeCell ref="FT357:FY357"/>
    <mergeCell ref="FZ357:GE357"/>
    <mergeCell ref="DU357:DY357"/>
    <mergeCell ref="DZ357:EF357"/>
    <mergeCell ref="EG357:EL357"/>
    <mergeCell ref="FN356:FS356"/>
    <mergeCell ref="DU356:DY356"/>
    <mergeCell ref="DZ356:EF356"/>
    <mergeCell ref="EG356:EL356"/>
    <mergeCell ref="EM357:ER357"/>
    <mergeCell ref="ES357:EX357"/>
    <mergeCell ref="EY357:FE357"/>
    <mergeCell ref="EM356:ER356"/>
    <mergeCell ref="ES356:EX356"/>
    <mergeCell ref="EY356:FE356"/>
    <mergeCell ref="FG356:FM356"/>
    <mergeCell ref="GF355:GL355"/>
    <mergeCell ref="FT356:FY356"/>
    <mergeCell ref="FZ356:GE356"/>
    <mergeCell ref="GF356:GL356"/>
    <mergeCell ref="FG355:FM355"/>
    <mergeCell ref="FN355:FS355"/>
    <mergeCell ref="FT355:FY355"/>
    <mergeCell ref="FZ355:GE355"/>
    <mergeCell ref="DU355:DY355"/>
    <mergeCell ref="DZ355:EF355"/>
    <mergeCell ref="EG355:EL355"/>
    <mergeCell ref="FN354:FS354"/>
    <mergeCell ref="DU354:DY354"/>
    <mergeCell ref="DZ354:EF354"/>
    <mergeCell ref="EG354:EL354"/>
    <mergeCell ref="EM355:ER355"/>
    <mergeCell ref="ES355:EX355"/>
    <mergeCell ref="EY355:FE355"/>
    <mergeCell ref="EM354:ER354"/>
    <mergeCell ref="ES354:EX354"/>
    <mergeCell ref="EY354:FE354"/>
    <mergeCell ref="FG354:FM354"/>
    <mergeCell ref="GF353:GL353"/>
    <mergeCell ref="FT354:FY354"/>
    <mergeCell ref="FZ354:GE354"/>
    <mergeCell ref="GF354:GL354"/>
    <mergeCell ref="FG353:FM353"/>
    <mergeCell ref="FN353:FS353"/>
    <mergeCell ref="FT353:FY353"/>
    <mergeCell ref="FZ353:GE353"/>
    <mergeCell ref="DU353:DY353"/>
    <mergeCell ref="DZ353:EF353"/>
    <mergeCell ref="EG353:EL353"/>
    <mergeCell ref="FN352:FS352"/>
    <mergeCell ref="DU352:DY352"/>
    <mergeCell ref="DZ352:EF352"/>
    <mergeCell ref="EG352:EL352"/>
    <mergeCell ref="EM353:ER353"/>
    <mergeCell ref="ES353:EX353"/>
    <mergeCell ref="EY353:FE353"/>
    <mergeCell ref="EM352:ER352"/>
    <mergeCell ref="ES352:EX352"/>
    <mergeCell ref="EY352:FE352"/>
    <mergeCell ref="FG352:FM352"/>
    <mergeCell ref="GF351:GL351"/>
    <mergeCell ref="FT352:FY352"/>
    <mergeCell ref="FZ352:GE352"/>
    <mergeCell ref="GF352:GL352"/>
    <mergeCell ref="FG351:FM351"/>
    <mergeCell ref="FN351:FS351"/>
    <mergeCell ref="FT351:FY351"/>
    <mergeCell ref="FZ351:GE351"/>
    <mergeCell ref="DU351:DY351"/>
    <mergeCell ref="DZ351:EF351"/>
    <mergeCell ref="EG351:EL351"/>
    <mergeCell ref="FN350:FS350"/>
    <mergeCell ref="DU350:DY350"/>
    <mergeCell ref="DZ350:EF350"/>
    <mergeCell ref="EG350:EL350"/>
    <mergeCell ref="EM351:ER351"/>
    <mergeCell ref="ES351:EX351"/>
    <mergeCell ref="EY351:FE351"/>
    <mergeCell ref="EM350:ER350"/>
    <mergeCell ref="ES350:EX350"/>
    <mergeCell ref="EY350:FE350"/>
    <mergeCell ref="FG350:FM350"/>
    <mergeCell ref="GF349:GL349"/>
    <mergeCell ref="FT350:FY350"/>
    <mergeCell ref="FZ350:GE350"/>
    <mergeCell ref="GF350:GL350"/>
    <mergeCell ref="FG349:FM349"/>
    <mergeCell ref="FN349:FS349"/>
    <mergeCell ref="FT349:FY349"/>
    <mergeCell ref="FZ349:GE349"/>
    <mergeCell ref="DU349:DY349"/>
    <mergeCell ref="DZ349:EF349"/>
    <mergeCell ref="EG349:EL349"/>
    <mergeCell ref="FN348:FS348"/>
    <mergeCell ref="DU348:DY348"/>
    <mergeCell ref="DZ348:EF348"/>
    <mergeCell ref="EG348:EL348"/>
    <mergeCell ref="EM349:ER349"/>
    <mergeCell ref="ES349:EX349"/>
    <mergeCell ref="EY349:FE349"/>
    <mergeCell ref="EM348:ER348"/>
    <mergeCell ref="ES348:EX348"/>
    <mergeCell ref="EY348:FE348"/>
    <mergeCell ref="FG348:FM348"/>
    <mergeCell ref="GF347:GL347"/>
    <mergeCell ref="FT348:FY348"/>
    <mergeCell ref="FZ348:GE348"/>
    <mergeCell ref="GF348:GL348"/>
    <mergeCell ref="FG347:FM347"/>
    <mergeCell ref="FN347:FS347"/>
    <mergeCell ref="FT347:FY347"/>
    <mergeCell ref="FZ347:GE347"/>
    <mergeCell ref="DU347:DY347"/>
    <mergeCell ref="DZ347:EF347"/>
    <mergeCell ref="EG347:EL347"/>
    <mergeCell ref="FN346:FS346"/>
    <mergeCell ref="DU346:DY346"/>
    <mergeCell ref="DZ346:EF346"/>
    <mergeCell ref="EG346:EL346"/>
    <mergeCell ref="EM347:ER347"/>
    <mergeCell ref="ES347:EX347"/>
    <mergeCell ref="EY347:FE347"/>
    <mergeCell ref="EM346:ER346"/>
    <mergeCell ref="ES346:EX346"/>
    <mergeCell ref="EY346:FE346"/>
    <mergeCell ref="FG346:FM346"/>
    <mergeCell ref="GF345:GL345"/>
    <mergeCell ref="FT346:FY346"/>
    <mergeCell ref="FZ346:GE346"/>
    <mergeCell ref="GF346:GL346"/>
    <mergeCell ref="FG345:FM345"/>
    <mergeCell ref="FN345:FS345"/>
    <mergeCell ref="FT345:FY345"/>
    <mergeCell ref="FZ345:GE345"/>
    <mergeCell ref="DU345:DY345"/>
    <mergeCell ref="DZ345:EF345"/>
    <mergeCell ref="EG345:EL345"/>
    <mergeCell ref="FN344:FS344"/>
    <mergeCell ref="DU344:DY344"/>
    <mergeCell ref="DZ344:EF344"/>
    <mergeCell ref="EG344:EL344"/>
    <mergeCell ref="EM345:ER345"/>
    <mergeCell ref="ES345:EX345"/>
    <mergeCell ref="EY345:FE345"/>
    <mergeCell ref="EM344:ER344"/>
    <mergeCell ref="ES344:EX344"/>
    <mergeCell ref="EY344:FE344"/>
    <mergeCell ref="FG344:FM344"/>
    <mergeCell ref="GF343:GL343"/>
    <mergeCell ref="FT344:FY344"/>
    <mergeCell ref="FZ344:GE344"/>
    <mergeCell ref="GF344:GL344"/>
    <mergeCell ref="FG343:FM343"/>
    <mergeCell ref="FN343:FS343"/>
    <mergeCell ref="FT343:FY343"/>
    <mergeCell ref="FZ343:GE343"/>
    <mergeCell ref="DU343:DY343"/>
    <mergeCell ref="DZ343:EF343"/>
    <mergeCell ref="EG343:EL343"/>
    <mergeCell ref="FN342:FS342"/>
    <mergeCell ref="DU342:DY342"/>
    <mergeCell ref="DZ342:EF342"/>
    <mergeCell ref="EG342:EL342"/>
    <mergeCell ref="EM343:ER343"/>
    <mergeCell ref="ES343:EX343"/>
    <mergeCell ref="EY343:FE343"/>
    <mergeCell ref="EM342:ER342"/>
    <mergeCell ref="ES342:EX342"/>
    <mergeCell ref="EY342:FE342"/>
    <mergeCell ref="FG342:FM342"/>
    <mergeCell ref="GF341:GL341"/>
    <mergeCell ref="FT342:FY342"/>
    <mergeCell ref="FZ342:GE342"/>
    <mergeCell ref="GF342:GL342"/>
    <mergeCell ref="FG341:FM341"/>
    <mergeCell ref="FN341:FS341"/>
    <mergeCell ref="FT341:FY341"/>
    <mergeCell ref="FZ341:GE341"/>
    <mergeCell ref="DU341:DY341"/>
    <mergeCell ref="DZ341:EF341"/>
    <mergeCell ref="EG341:EL341"/>
    <mergeCell ref="FN340:FS340"/>
    <mergeCell ref="DU340:DY340"/>
    <mergeCell ref="DZ340:EF340"/>
    <mergeCell ref="EG340:EL340"/>
    <mergeCell ref="EM341:ER341"/>
    <mergeCell ref="ES341:EX341"/>
    <mergeCell ref="EY341:FE341"/>
    <mergeCell ref="EM340:ER340"/>
    <mergeCell ref="ES340:EX340"/>
    <mergeCell ref="EY340:FE340"/>
    <mergeCell ref="FG340:FM340"/>
    <mergeCell ref="GF339:GL339"/>
    <mergeCell ref="FT340:FY340"/>
    <mergeCell ref="FZ340:GE340"/>
    <mergeCell ref="GF340:GL340"/>
    <mergeCell ref="FG339:FM339"/>
    <mergeCell ref="FN339:FS339"/>
    <mergeCell ref="FT339:FY339"/>
    <mergeCell ref="FZ339:GE339"/>
    <mergeCell ref="DU339:DY339"/>
    <mergeCell ref="DZ339:EF339"/>
    <mergeCell ref="EG339:EL339"/>
    <mergeCell ref="FN338:FS338"/>
    <mergeCell ref="DU338:DY338"/>
    <mergeCell ref="DZ338:EF338"/>
    <mergeCell ref="EG338:EL338"/>
    <mergeCell ref="EM339:ER339"/>
    <mergeCell ref="ES339:EX339"/>
    <mergeCell ref="EY339:FE339"/>
    <mergeCell ref="EM338:ER338"/>
    <mergeCell ref="ES338:EX338"/>
    <mergeCell ref="EY338:FE338"/>
    <mergeCell ref="FG338:FM338"/>
    <mergeCell ref="GF337:GL337"/>
    <mergeCell ref="FT338:FY338"/>
    <mergeCell ref="FZ338:GE338"/>
    <mergeCell ref="GF338:GL338"/>
    <mergeCell ref="FG337:FM337"/>
    <mergeCell ref="FN337:FS337"/>
    <mergeCell ref="FT337:FY337"/>
    <mergeCell ref="FZ337:GE337"/>
    <mergeCell ref="DU337:DY337"/>
    <mergeCell ref="DZ337:EF337"/>
    <mergeCell ref="EG337:EL337"/>
    <mergeCell ref="FN336:FS336"/>
    <mergeCell ref="DU336:DY336"/>
    <mergeCell ref="DZ336:EF336"/>
    <mergeCell ref="EG336:EL336"/>
    <mergeCell ref="EM337:ER337"/>
    <mergeCell ref="ES337:EX337"/>
    <mergeCell ref="EY337:FE337"/>
    <mergeCell ref="EM336:ER336"/>
    <mergeCell ref="ES336:EX336"/>
    <mergeCell ref="EY336:FE336"/>
    <mergeCell ref="FG336:FM336"/>
    <mergeCell ref="GF335:GL335"/>
    <mergeCell ref="FT336:FY336"/>
    <mergeCell ref="FZ336:GE336"/>
    <mergeCell ref="GF336:GL336"/>
    <mergeCell ref="FG335:FM335"/>
    <mergeCell ref="FN335:FS335"/>
    <mergeCell ref="FT335:FY335"/>
    <mergeCell ref="FZ335:GE335"/>
    <mergeCell ref="DU335:DY335"/>
    <mergeCell ref="DZ335:EF335"/>
    <mergeCell ref="EG335:EL335"/>
    <mergeCell ref="FN334:FS334"/>
    <mergeCell ref="DU334:DY334"/>
    <mergeCell ref="DZ334:EF334"/>
    <mergeCell ref="EG334:EL334"/>
    <mergeCell ref="EM335:ER335"/>
    <mergeCell ref="ES335:EX335"/>
    <mergeCell ref="EY335:FE335"/>
    <mergeCell ref="EM334:ER334"/>
    <mergeCell ref="ES334:EX334"/>
    <mergeCell ref="EY334:FE334"/>
    <mergeCell ref="FG334:FM334"/>
    <mergeCell ref="GF333:GL333"/>
    <mergeCell ref="FT334:FY334"/>
    <mergeCell ref="FZ334:GE334"/>
    <mergeCell ref="GF334:GL334"/>
    <mergeCell ref="FG333:FM333"/>
    <mergeCell ref="FN333:FS333"/>
    <mergeCell ref="FT333:FY333"/>
    <mergeCell ref="FZ333:GE333"/>
    <mergeCell ref="DU333:DY333"/>
    <mergeCell ref="DZ333:EF333"/>
    <mergeCell ref="EG333:EL333"/>
    <mergeCell ref="FN332:FS332"/>
    <mergeCell ref="DU332:DY332"/>
    <mergeCell ref="DZ332:EF332"/>
    <mergeCell ref="EG332:EL332"/>
    <mergeCell ref="EM333:ER333"/>
    <mergeCell ref="ES333:EX333"/>
    <mergeCell ref="EY333:FE333"/>
    <mergeCell ref="EM332:ER332"/>
    <mergeCell ref="ES332:EX332"/>
    <mergeCell ref="EY332:FE332"/>
    <mergeCell ref="FG332:FM332"/>
    <mergeCell ref="GF331:GL331"/>
    <mergeCell ref="FT332:FY332"/>
    <mergeCell ref="FZ332:GE332"/>
    <mergeCell ref="GF332:GL332"/>
    <mergeCell ref="FG331:FM331"/>
    <mergeCell ref="FN331:FS331"/>
    <mergeCell ref="FT331:FY331"/>
    <mergeCell ref="FZ331:GE331"/>
    <mergeCell ref="DU331:DY331"/>
    <mergeCell ref="DZ331:EF331"/>
    <mergeCell ref="EG331:EL331"/>
    <mergeCell ref="FN330:FS330"/>
    <mergeCell ref="DU330:DY330"/>
    <mergeCell ref="DZ330:EF330"/>
    <mergeCell ref="EG330:EL330"/>
    <mergeCell ref="EM331:ER331"/>
    <mergeCell ref="ES331:EX331"/>
    <mergeCell ref="EY331:FE331"/>
    <mergeCell ref="EM330:ER330"/>
    <mergeCell ref="ES330:EX330"/>
    <mergeCell ref="EY330:FE330"/>
    <mergeCell ref="FG330:FM330"/>
    <mergeCell ref="GF329:GL329"/>
    <mergeCell ref="FT330:FY330"/>
    <mergeCell ref="FZ330:GE330"/>
    <mergeCell ref="GF330:GL330"/>
    <mergeCell ref="FG329:FM329"/>
    <mergeCell ref="FN329:FS329"/>
    <mergeCell ref="FT329:FY329"/>
    <mergeCell ref="FZ329:GE329"/>
    <mergeCell ref="DU329:DY329"/>
    <mergeCell ref="DZ329:EF329"/>
    <mergeCell ref="EG329:EL329"/>
    <mergeCell ref="FN328:FS328"/>
    <mergeCell ref="DU328:DY328"/>
    <mergeCell ref="DZ328:EF328"/>
    <mergeCell ref="EG328:EL328"/>
    <mergeCell ref="EM329:ER329"/>
    <mergeCell ref="ES329:EX329"/>
    <mergeCell ref="EY329:FE329"/>
    <mergeCell ref="EM328:ER328"/>
    <mergeCell ref="ES328:EX328"/>
    <mergeCell ref="EY328:FE328"/>
    <mergeCell ref="FG328:FM328"/>
    <mergeCell ref="GF327:GL327"/>
    <mergeCell ref="FT328:FY328"/>
    <mergeCell ref="FZ328:GE328"/>
    <mergeCell ref="GF328:GL328"/>
    <mergeCell ref="FG327:FM327"/>
    <mergeCell ref="FN327:FS327"/>
    <mergeCell ref="FT327:FY327"/>
    <mergeCell ref="FZ327:GE327"/>
    <mergeCell ref="DU327:DY327"/>
    <mergeCell ref="DZ327:EF327"/>
    <mergeCell ref="EG327:EL327"/>
    <mergeCell ref="FN326:FS326"/>
    <mergeCell ref="DU326:DY326"/>
    <mergeCell ref="DZ326:EF326"/>
    <mergeCell ref="EG326:EL326"/>
    <mergeCell ref="EM327:ER327"/>
    <mergeCell ref="ES327:EX327"/>
    <mergeCell ref="EY327:FE327"/>
    <mergeCell ref="EM326:ER326"/>
    <mergeCell ref="ES326:EX326"/>
    <mergeCell ref="EY326:FE326"/>
    <mergeCell ref="FG326:FM326"/>
    <mergeCell ref="GF325:GL325"/>
    <mergeCell ref="FT326:FY326"/>
    <mergeCell ref="FZ326:GE326"/>
    <mergeCell ref="GF326:GL326"/>
    <mergeCell ref="FG325:FM325"/>
    <mergeCell ref="FN325:FS325"/>
    <mergeCell ref="FT325:FY325"/>
    <mergeCell ref="FZ325:GE325"/>
    <mergeCell ref="DU325:DY325"/>
    <mergeCell ref="DZ325:EF325"/>
    <mergeCell ref="EG325:EL325"/>
    <mergeCell ref="FN324:FS324"/>
    <mergeCell ref="DU324:DY324"/>
    <mergeCell ref="DZ324:EF324"/>
    <mergeCell ref="EG324:EL324"/>
    <mergeCell ref="EM325:ER325"/>
    <mergeCell ref="ES325:EX325"/>
    <mergeCell ref="EY325:FE325"/>
    <mergeCell ref="EM324:ER324"/>
    <mergeCell ref="ES324:EX324"/>
    <mergeCell ref="EY324:FE324"/>
    <mergeCell ref="FG324:FM324"/>
    <mergeCell ref="GF323:GL323"/>
    <mergeCell ref="FT324:FY324"/>
    <mergeCell ref="FZ324:GE324"/>
    <mergeCell ref="GF324:GL324"/>
    <mergeCell ref="FG323:FM323"/>
    <mergeCell ref="FN323:FS323"/>
    <mergeCell ref="FT323:FY323"/>
    <mergeCell ref="FZ323:GE323"/>
    <mergeCell ref="DU323:DY323"/>
    <mergeCell ref="DZ323:EF323"/>
    <mergeCell ref="EG323:EL323"/>
    <mergeCell ref="FN322:FS322"/>
    <mergeCell ref="DU322:DY322"/>
    <mergeCell ref="DZ322:EF322"/>
    <mergeCell ref="EG322:EL322"/>
    <mergeCell ref="EM323:ER323"/>
    <mergeCell ref="ES323:EX323"/>
    <mergeCell ref="EY323:FE323"/>
    <mergeCell ref="EM322:ER322"/>
    <mergeCell ref="ES322:EX322"/>
    <mergeCell ref="EY322:FE322"/>
    <mergeCell ref="FG322:FM322"/>
    <mergeCell ref="GF321:GL321"/>
    <mergeCell ref="FT322:FY322"/>
    <mergeCell ref="FZ322:GE322"/>
    <mergeCell ref="GF322:GL322"/>
    <mergeCell ref="FG321:FM321"/>
    <mergeCell ref="FN321:FS321"/>
    <mergeCell ref="FT321:FY321"/>
    <mergeCell ref="FZ321:GE321"/>
    <mergeCell ref="DU321:DY321"/>
    <mergeCell ref="DZ321:EF321"/>
    <mergeCell ref="EG321:EL321"/>
    <mergeCell ref="FN320:FS320"/>
    <mergeCell ref="DU320:DY320"/>
    <mergeCell ref="DZ320:EF320"/>
    <mergeCell ref="EG320:EL320"/>
    <mergeCell ref="EM321:ER321"/>
    <mergeCell ref="ES321:EX321"/>
    <mergeCell ref="EY321:FE321"/>
    <mergeCell ref="EM320:ER320"/>
    <mergeCell ref="ES320:EX320"/>
    <mergeCell ref="EY320:FE320"/>
    <mergeCell ref="FG320:FM320"/>
    <mergeCell ref="GF319:GL319"/>
    <mergeCell ref="FT320:FY320"/>
    <mergeCell ref="FZ320:GE320"/>
    <mergeCell ref="GF320:GL320"/>
    <mergeCell ref="FG319:FM319"/>
    <mergeCell ref="FN319:FS319"/>
    <mergeCell ref="FT319:FY319"/>
    <mergeCell ref="FZ319:GE319"/>
    <mergeCell ref="DU319:DY319"/>
    <mergeCell ref="DZ319:EF319"/>
    <mergeCell ref="EG319:EL319"/>
    <mergeCell ref="FN318:FS318"/>
    <mergeCell ref="DU318:DY318"/>
    <mergeCell ref="DZ318:EF318"/>
    <mergeCell ref="EG318:EL318"/>
    <mergeCell ref="EM319:ER319"/>
    <mergeCell ref="ES319:EX319"/>
    <mergeCell ref="EY319:FE319"/>
    <mergeCell ref="EM318:ER318"/>
    <mergeCell ref="ES318:EX318"/>
    <mergeCell ref="EY318:FE318"/>
    <mergeCell ref="FG318:FM318"/>
    <mergeCell ref="GF317:GL317"/>
    <mergeCell ref="FT318:FY318"/>
    <mergeCell ref="FZ318:GE318"/>
    <mergeCell ref="GF318:GL318"/>
    <mergeCell ref="FG317:FM317"/>
    <mergeCell ref="FN317:FS317"/>
    <mergeCell ref="FT317:FY317"/>
    <mergeCell ref="FZ317:GE317"/>
    <mergeCell ref="DU317:DY317"/>
    <mergeCell ref="DZ317:EF317"/>
    <mergeCell ref="EG317:EL317"/>
    <mergeCell ref="FN316:FS316"/>
    <mergeCell ref="DU316:DY316"/>
    <mergeCell ref="DZ316:EF316"/>
    <mergeCell ref="EG316:EL316"/>
    <mergeCell ref="EM317:ER317"/>
    <mergeCell ref="ES317:EX317"/>
    <mergeCell ref="EY317:FE317"/>
    <mergeCell ref="EM316:ER316"/>
    <mergeCell ref="ES316:EX316"/>
    <mergeCell ref="EY316:FE316"/>
    <mergeCell ref="FG316:FM316"/>
    <mergeCell ref="GF315:GL315"/>
    <mergeCell ref="FT316:FY316"/>
    <mergeCell ref="FZ316:GE316"/>
    <mergeCell ref="GF316:GL316"/>
    <mergeCell ref="FG315:FM315"/>
    <mergeCell ref="FN315:FS315"/>
    <mergeCell ref="FT315:FY315"/>
    <mergeCell ref="FZ315:GE315"/>
    <mergeCell ref="DU315:DY315"/>
    <mergeCell ref="DZ315:EF315"/>
    <mergeCell ref="EG315:EL315"/>
    <mergeCell ref="FN314:FS314"/>
    <mergeCell ref="DU314:DY314"/>
    <mergeCell ref="DZ314:EF314"/>
    <mergeCell ref="EG314:EL314"/>
    <mergeCell ref="EM315:ER315"/>
    <mergeCell ref="ES315:EX315"/>
    <mergeCell ref="EY315:FE315"/>
    <mergeCell ref="EM314:ER314"/>
    <mergeCell ref="ES314:EX314"/>
    <mergeCell ref="EY314:FE314"/>
    <mergeCell ref="FG314:FM314"/>
    <mergeCell ref="GF313:GL313"/>
    <mergeCell ref="FT314:FY314"/>
    <mergeCell ref="FZ314:GE314"/>
    <mergeCell ref="GF314:GL314"/>
    <mergeCell ref="FG313:FM313"/>
    <mergeCell ref="FN313:FS313"/>
    <mergeCell ref="FT313:FY313"/>
    <mergeCell ref="FZ313:GE313"/>
    <mergeCell ref="DU313:DY313"/>
    <mergeCell ref="DZ313:EF313"/>
    <mergeCell ref="EG313:EL313"/>
    <mergeCell ref="FN312:FS312"/>
    <mergeCell ref="DU312:DY312"/>
    <mergeCell ref="DZ312:EF312"/>
    <mergeCell ref="EG312:EL312"/>
    <mergeCell ref="EM313:ER313"/>
    <mergeCell ref="ES313:EX313"/>
    <mergeCell ref="EY313:FE313"/>
    <mergeCell ref="EM312:ER312"/>
    <mergeCell ref="ES312:EX312"/>
    <mergeCell ref="EY312:FE312"/>
    <mergeCell ref="FG312:FM312"/>
    <mergeCell ref="GF311:GL311"/>
    <mergeCell ref="FT312:FY312"/>
    <mergeCell ref="FZ312:GE312"/>
    <mergeCell ref="GF312:GL312"/>
    <mergeCell ref="FG311:FM311"/>
    <mergeCell ref="FN311:FS311"/>
    <mergeCell ref="FT311:FY311"/>
    <mergeCell ref="FZ311:GE311"/>
    <mergeCell ref="DU311:DY311"/>
    <mergeCell ref="DZ311:EF311"/>
    <mergeCell ref="EG311:EL311"/>
    <mergeCell ref="FN310:FS310"/>
    <mergeCell ref="DU310:DY310"/>
    <mergeCell ref="DZ310:EF310"/>
    <mergeCell ref="EG310:EL310"/>
    <mergeCell ref="EM311:ER311"/>
    <mergeCell ref="ES311:EX311"/>
    <mergeCell ref="EY311:FE311"/>
    <mergeCell ref="EM310:ER310"/>
    <mergeCell ref="ES310:EX310"/>
    <mergeCell ref="EY310:FE310"/>
    <mergeCell ref="FG310:FM310"/>
    <mergeCell ref="GF309:GL309"/>
    <mergeCell ref="FT310:FY310"/>
    <mergeCell ref="FZ310:GE310"/>
    <mergeCell ref="GF310:GL310"/>
    <mergeCell ref="FG309:FM309"/>
    <mergeCell ref="FN309:FS309"/>
    <mergeCell ref="FT309:FY309"/>
    <mergeCell ref="FZ309:GE309"/>
    <mergeCell ref="DU309:DY309"/>
    <mergeCell ref="DZ309:EF309"/>
    <mergeCell ref="EG309:EL309"/>
    <mergeCell ref="FN308:FS308"/>
    <mergeCell ref="DU308:DY308"/>
    <mergeCell ref="DZ308:EF308"/>
    <mergeCell ref="EG308:EL308"/>
    <mergeCell ref="EM309:ER309"/>
    <mergeCell ref="ES309:EX309"/>
    <mergeCell ref="EY309:FE309"/>
    <mergeCell ref="EM308:ER308"/>
    <mergeCell ref="ES308:EX308"/>
    <mergeCell ref="EY308:FE308"/>
    <mergeCell ref="FG308:FM308"/>
    <mergeCell ref="GF307:GL307"/>
    <mergeCell ref="FT308:FY308"/>
    <mergeCell ref="FZ308:GE308"/>
    <mergeCell ref="GF308:GL308"/>
    <mergeCell ref="FG307:FM307"/>
    <mergeCell ref="FN307:FS307"/>
    <mergeCell ref="FT307:FY307"/>
    <mergeCell ref="FZ307:GE307"/>
    <mergeCell ref="DU307:DY307"/>
    <mergeCell ref="DZ307:EF307"/>
    <mergeCell ref="EG307:EL307"/>
    <mergeCell ref="FN306:FS306"/>
    <mergeCell ref="DU306:DY306"/>
    <mergeCell ref="DZ306:EF306"/>
    <mergeCell ref="EG306:EL306"/>
    <mergeCell ref="EM307:ER307"/>
    <mergeCell ref="ES307:EX307"/>
    <mergeCell ref="EY307:FE307"/>
    <mergeCell ref="EM306:ER306"/>
    <mergeCell ref="ES306:EX306"/>
    <mergeCell ref="EY306:FE306"/>
    <mergeCell ref="FG306:FM306"/>
    <mergeCell ref="GF305:GL305"/>
    <mergeCell ref="FT306:FY306"/>
    <mergeCell ref="FZ306:GE306"/>
    <mergeCell ref="GF306:GL306"/>
    <mergeCell ref="FG305:FM305"/>
    <mergeCell ref="FN305:FS305"/>
    <mergeCell ref="FT305:FY305"/>
    <mergeCell ref="FZ305:GE305"/>
    <mergeCell ref="DU305:DY305"/>
    <mergeCell ref="DZ305:EF305"/>
    <mergeCell ref="EG305:EL305"/>
    <mergeCell ref="FN304:FS304"/>
    <mergeCell ref="DU304:DY304"/>
    <mergeCell ref="DZ304:EF304"/>
    <mergeCell ref="EG304:EL304"/>
    <mergeCell ref="EM305:ER305"/>
    <mergeCell ref="ES305:EX305"/>
    <mergeCell ref="EY305:FE305"/>
    <mergeCell ref="EM304:ER304"/>
    <mergeCell ref="ES304:EX304"/>
    <mergeCell ref="EY304:FE304"/>
    <mergeCell ref="FG304:FM304"/>
    <mergeCell ref="GF303:GL303"/>
    <mergeCell ref="FT304:FY304"/>
    <mergeCell ref="FZ304:GE304"/>
    <mergeCell ref="GF304:GL304"/>
    <mergeCell ref="FG303:FM303"/>
    <mergeCell ref="FN303:FS303"/>
    <mergeCell ref="FT303:FY303"/>
    <mergeCell ref="FZ303:GE303"/>
    <mergeCell ref="DU303:DY303"/>
    <mergeCell ref="DZ303:EF303"/>
    <mergeCell ref="EG303:EL303"/>
    <mergeCell ref="FN302:FS302"/>
    <mergeCell ref="DU302:DY302"/>
    <mergeCell ref="DZ302:EF302"/>
    <mergeCell ref="EG302:EL302"/>
    <mergeCell ref="EM303:ER303"/>
    <mergeCell ref="ES303:EX303"/>
    <mergeCell ref="EY303:FE303"/>
    <mergeCell ref="EM302:ER302"/>
    <mergeCell ref="ES302:EX302"/>
    <mergeCell ref="EY302:FE302"/>
    <mergeCell ref="FG302:FM302"/>
    <mergeCell ref="GF301:GL301"/>
    <mergeCell ref="FT302:FY302"/>
    <mergeCell ref="FZ302:GE302"/>
    <mergeCell ref="GF302:GL302"/>
    <mergeCell ref="FG301:FM301"/>
    <mergeCell ref="FN301:FS301"/>
    <mergeCell ref="FT301:FY301"/>
    <mergeCell ref="FZ301:GE301"/>
    <mergeCell ref="DU301:DY301"/>
    <mergeCell ref="DZ301:EF301"/>
    <mergeCell ref="EG301:EL301"/>
    <mergeCell ref="FN300:FS300"/>
    <mergeCell ref="DU300:DY300"/>
    <mergeCell ref="DZ300:EF300"/>
    <mergeCell ref="EG300:EL300"/>
    <mergeCell ref="EM301:ER301"/>
    <mergeCell ref="ES301:EX301"/>
    <mergeCell ref="EY301:FE301"/>
    <mergeCell ref="EM300:ER300"/>
    <mergeCell ref="ES300:EX300"/>
    <mergeCell ref="EY300:FE300"/>
    <mergeCell ref="FG300:FM300"/>
    <mergeCell ref="GF299:GL299"/>
    <mergeCell ref="FT300:FY300"/>
    <mergeCell ref="FZ300:GE300"/>
    <mergeCell ref="GF300:GL300"/>
    <mergeCell ref="FG299:FM299"/>
    <mergeCell ref="FN299:FS299"/>
    <mergeCell ref="FT299:FY299"/>
    <mergeCell ref="FZ299:GE299"/>
    <mergeCell ref="DU299:DY299"/>
    <mergeCell ref="DZ299:EF299"/>
    <mergeCell ref="EG299:EL299"/>
    <mergeCell ref="FN298:FS298"/>
    <mergeCell ref="DU298:DY298"/>
    <mergeCell ref="DZ298:EF298"/>
    <mergeCell ref="EG298:EL298"/>
    <mergeCell ref="EM299:ER299"/>
    <mergeCell ref="ES299:EX299"/>
    <mergeCell ref="EY299:FE299"/>
    <mergeCell ref="EM298:ER298"/>
    <mergeCell ref="ES298:EX298"/>
    <mergeCell ref="EY298:FE298"/>
    <mergeCell ref="FG298:FM298"/>
    <mergeCell ref="GF297:GL297"/>
    <mergeCell ref="FT298:FY298"/>
    <mergeCell ref="FZ298:GE298"/>
    <mergeCell ref="GF298:GL298"/>
    <mergeCell ref="FG297:FM297"/>
    <mergeCell ref="FN297:FS297"/>
    <mergeCell ref="FT297:FY297"/>
    <mergeCell ref="FZ297:GE297"/>
    <mergeCell ref="DU297:DY297"/>
    <mergeCell ref="DZ297:EF297"/>
    <mergeCell ref="EG297:EL297"/>
    <mergeCell ref="FN296:FS296"/>
    <mergeCell ref="DU296:DY296"/>
    <mergeCell ref="DZ296:EF296"/>
    <mergeCell ref="EG296:EL296"/>
    <mergeCell ref="EM297:ER297"/>
    <mergeCell ref="ES297:EX297"/>
    <mergeCell ref="EY297:FE297"/>
    <mergeCell ref="EM296:ER296"/>
    <mergeCell ref="ES296:EX296"/>
    <mergeCell ref="EY296:FE296"/>
    <mergeCell ref="FG296:FM296"/>
    <mergeCell ref="GF295:GL295"/>
    <mergeCell ref="FT296:FY296"/>
    <mergeCell ref="FZ296:GE296"/>
    <mergeCell ref="GF296:GL296"/>
    <mergeCell ref="FG295:FM295"/>
    <mergeCell ref="FN295:FS295"/>
    <mergeCell ref="FT295:FY295"/>
    <mergeCell ref="FZ295:GE295"/>
    <mergeCell ref="DU295:DY295"/>
    <mergeCell ref="DZ295:EF295"/>
    <mergeCell ref="EG295:EL295"/>
    <mergeCell ref="FN294:FS294"/>
    <mergeCell ref="DU294:DY294"/>
    <mergeCell ref="DZ294:EF294"/>
    <mergeCell ref="EG294:EL294"/>
    <mergeCell ref="EM295:ER295"/>
    <mergeCell ref="ES295:EX295"/>
    <mergeCell ref="EY295:FE295"/>
    <mergeCell ref="EM294:ER294"/>
    <mergeCell ref="ES294:EX294"/>
    <mergeCell ref="EY294:FE294"/>
    <mergeCell ref="FG294:FM294"/>
    <mergeCell ref="GF293:GL293"/>
    <mergeCell ref="FT294:FY294"/>
    <mergeCell ref="FZ294:GE294"/>
    <mergeCell ref="GF294:GL294"/>
    <mergeCell ref="FG293:FM293"/>
    <mergeCell ref="FN293:FS293"/>
    <mergeCell ref="FT293:FY293"/>
    <mergeCell ref="FZ293:GE293"/>
    <mergeCell ref="DU293:DY293"/>
    <mergeCell ref="DZ293:EF293"/>
    <mergeCell ref="EG293:EL293"/>
    <mergeCell ref="FN292:FS292"/>
    <mergeCell ref="DU292:DY292"/>
    <mergeCell ref="DZ292:EF292"/>
    <mergeCell ref="EG292:EL292"/>
    <mergeCell ref="EM293:ER293"/>
    <mergeCell ref="ES293:EX293"/>
    <mergeCell ref="EY293:FE293"/>
    <mergeCell ref="EM292:ER292"/>
    <mergeCell ref="ES292:EX292"/>
    <mergeCell ref="EY292:FE292"/>
    <mergeCell ref="FG292:FM292"/>
    <mergeCell ref="GF291:GL291"/>
    <mergeCell ref="FT292:FY292"/>
    <mergeCell ref="FZ292:GE292"/>
    <mergeCell ref="GF292:GL292"/>
    <mergeCell ref="FG291:FM291"/>
    <mergeCell ref="FN291:FS291"/>
    <mergeCell ref="FT291:FY291"/>
    <mergeCell ref="FZ291:GE291"/>
    <mergeCell ref="DU291:DY291"/>
    <mergeCell ref="DZ291:EF291"/>
    <mergeCell ref="EG291:EL291"/>
    <mergeCell ref="FN290:FS290"/>
    <mergeCell ref="DU290:DY290"/>
    <mergeCell ref="DZ290:EF290"/>
    <mergeCell ref="EG290:EL290"/>
    <mergeCell ref="EM291:ER291"/>
    <mergeCell ref="ES291:EX291"/>
    <mergeCell ref="EY291:FE291"/>
    <mergeCell ref="EM290:ER290"/>
    <mergeCell ref="ES290:EX290"/>
    <mergeCell ref="EY290:FE290"/>
    <mergeCell ref="FG290:FM290"/>
    <mergeCell ref="GF289:GL289"/>
    <mergeCell ref="FT290:FY290"/>
    <mergeCell ref="FZ290:GE290"/>
    <mergeCell ref="GF290:GL290"/>
    <mergeCell ref="FG289:FM289"/>
    <mergeCell ref="FN289:FS289"/>
    <mergeCell ref="FT289:FY289"/>
    <mergeCell ref="FZ289:GE289"/>
    <mergeCell ref="DU289:DY289"/>
    <mergeCell ref="DZ289:EF289"/>
    <mergeCell ref="EG289:EL289"/>
    <mergeCell ref="FN288:FS288"/>
    <mergeCell ref="DU288:DY288"/>
    <mergeCell ref="DZ288:EF288"/>
    <mergeCell ref="EG288:EL288"/>
    <mergeCell ref="EM289:ER289"/>
    <mergeCell ref="ES289:EX289"/>
    <mergeCell ref="EY289:FE289"/>
    <mergeCell ref="EM288:ER288"/>
    <mergeCell ref="ES288:EX288"/>
    <mergeCell ref="EY288:FE288"/>
    <mergeCell ref="FG288:FM288"/>
    <mergeCell ref="GF287:GL287"/>
    <mergeCell ref="FT288:FY288"/>
    <mergeCell ref="FZ288:GE288"/>
    <mergeCell ref="GF288:GL288"/>
    <mergeCell ref="FG287:FM287"/>
    <mergeCell ref="FN287:FS287"/>
    <mergeCell ref="FT287:FY287"/>
    <mergeCell ref="FZ287:GE287"/>
    <mergeCell ref="DU287:DY287"/>
    <mergeCell ref="DZ287:EF287"/>
    <mergeCell ref="EG287:EL287"/>
    <mergeCell ref="FN286:FS286"/>
    <mergeCell ref="DU286:DY286"/>
    <mergeCell ref="DZ286:EF286"/>
    <mergeCell ref="EG286:EL286"/>
    <mergeCell ref="EM287:ER287"/>
    <mergeCell ref="ES287:EX287"/>
    <mergeCell ref="EY287:FE287"/>
    <mergeCell ref="EM286:ER286"/>
    <mergeCell ref="ES286:EX286"/>
    <mergeCell ref="EY286:FE286"/>
    <mergeCell ref="FG286:FM286"/>
    <mergeCell ref="GF285:GL285"/>
    <mergeCell ref="FT286:FY286"/>
    <mergeCell ref="FZ286:GE286"/>
    <mergeCell ref="GF286:GL286"/>
    <mergeCell ref="FG285:FM285"/>
    <mergeCell ref="FN285:FS285"/>
    <mergeCell ref="FT285:FY285"/>
    <mergeCell ref="FZ285:GE285"/>
    <mergeCell ref="DU285:DY285"/>
    <mergeCell ref="DZ285:EF285"/>
    <mergeCell ref="EG285:EL285"/>
    <mergeCell ref="FN284:FS284"/>
    <mergeCell ref="DU284:DY284"/>
    <mergeCell ref="DZ284:EF284"/>
    <mergeCell ref="EG284:EL284"/>
    <mergeCell ref="EM285:ER285"/>
    <mergeCell ref="ES285:EX285"/>
    <mergeCell ref="EY285:FE285"/>
    <mergeCell ref="EM284:ER284"/>
    <mergeCell ref="ES284:EX284"/>
    <mergeCell ref="EY284:FE284"/>
    <mergeCell ref="FG284:FM284"/>
    <mergeCell ref="GF283:GL283"/>
    <mergeCell ref="FT284:FY284"/>
    <mergeCell ref="FZ284:GE284"/>
    <mergeCell ref="GF284:GL284"/>
    <mergeCell ref="FG283:FM283"/>
    <mergeCell ref="FN283:FS283"/>
    <mergeCell ref="FT283:FY283"/>
    <mergeCell ref="FZ283:GE283"/>
    <mergeCell ref="DU283:DY283"/>
    <mergeCell ref="DZ283:EF283"/>
    <mergeCell ref="EG283:EL283"/>
    <mergeCell ref="FN282:FS282"/>
    <mergeCell ref="DU282:DY282"/>
    <mergeCell ref="DZ282:EF282"/>
    <mergeCell ref="EG282:EL282"/>
    <mergeCell ref="EM283:ER283"/>
    <mergeCell ref="ES283:EX283"/>
    <mergeCell ref="EY283:FE283"/>
    <mergeCell ref="EM282:ER282"/>
    <mergeCell ref="ES282:EX282"/>
    <mergeCell ref="EY282:FE282"/>
    <mergeCell ref="FG282:FM282"/>
    <mergeCell ref="GF281:GL281"/>
    <mergeCell ref="FT282:FY282"/>
    <mergeCell ref="FZ282:GE282"/>
    <mergeCell ref="GF282:GL282"/>
    <mergeCell ref="FG281:FM281"/>
    <mergeCell ref="FN281:FS281"/>
    <mergeCell ref="FT281:FY281"/>
    <mergeCell ref="FZ281:GE281"/>
    <mergeCell ref="DU281:DY281"/>
    <mergeCell ref="DZ281:EF281"/>
    <mergeCell ref="EG281:EL281"/>
    <mergeCell ref="FN280:FS280"/>
    <mergeCell ref="DU280:DY280"/>
    <mergeCell ref="DZ280:EF280"/>
    <mergeCell ref="EG280:EL280"/>
    <mergeCell ref="EM281:ER281"/>
    <mergeCell ref="ES281:EX281"/>
    <mergeCell ref="EY281:FE281"/>
    <mergeCell ref="EM280:ER280"/>
    <mergeCell ref="ES280:EX280"/>
    <mergeCell ref="EY280:FE280"/>
    <mergeCell ref="FG280:FM280"/>
    <mergeCell ref="GF279:GL279"/>
    <mergeCell ref="FT280:FY280"/>
    <mergeCell ref="FZ280:GE280"/>
    <mergeCell ref="GF280:GL280"/>
    <mergeCell ref="FG279:FM279"/>
    <mergeCell ref="FN279:FS279"/>
    <mergeCell ref="FT279:FY279"/>
    <mergeCell ref="FZ279:GE279"/>
    <mergeCell ref="DU279:DY279"/>
    <mergeCell ref="DZ279:EF279"/>
    <mergeCell ref="EG279:EL279"/>
    <mergeCell ref="FN278:FS278"/>
    <mergeCell ref="DU278:DY278"/>
    <mergeCell ref="DZ278:EF278"/>
    <mergeCell ref="EG278:EL278"/>
    <mergeCell ref="EM279:ER279"/>
    <mergeCell ref="ES279:EX279"/>
    <mergeCell ref="EY279:FE279"/>
    <mergeCell ref="EM278:ER278"/>
    <mergeCell ref="ES278:EX278"/>
    <mergeCell ref="EY278:FE278"/>
    <mergeCell ref="FG278:FM278"/>
    <mergeCell ref="GF277:GL277"/>
    <mergeCell ref="FT278:FY278"/>
    <mergeCell ref="FZ278:GE278"/>
    <mergeCell ref="GF278:GL278"/>
    <mergeCell ref="FG277:FM277"/>
    <mergeCell ref="FN277:FS277"/>
    <mergeCell ref="FT277:FY277"/>
    <mergeCell ref="FZ277:GE277"/>
    <mergeCell ref="DU277:DY277"/>
    <mergeCell ref="DZ277:EF277"/>
    <mergeCell ref="EG277:EL277"/>
    <mergeCell ref="FN276:FS276"/>
    <mergeCell ref="DU276:DY276"/>
    <mergeCell ref="DZ276:EF276"/>
    <mergeCell ref="EG276:EL276"/>
    <mergeCell ref="EM277:ER277"/>
    <mergeCell ref="ES277:EX277"/>
    <mergeCell ref="EY277:FE277"/>
    <mergeCell ref="EM276:ER276"/>
    <mergeCell ref="ES276:EX276"/>
    <mergeCell ref="EY276:FE276"/>
    <mergeCell ref="FG276:FM276"/>
    <mergeCell ref="GF275:GL275"/>
    <mergeCell ref="FT276:FY276"/>
    <mergeCell ref="FZ276:GE276"/>
    <mergeCell ref="GF276:GL276"/>
    <mergeCell ref="FG275:FM275"/>
    <mergeCell ref="FN275:FS275"/>
    <mergeCell ref="FT275:FY275"/>
    <mergeCell ref="FZ275:GE275"/>
    <mergeCell ref="DU275:DY275"/>
    <mergeCell ref="DZ275:EF275"/>
    <mergeCell ref="EG275:EL275"/>
    <mergeCell ref="FN274:FS274"/>
    <mergeCell ref="DU274:DY274"/>
    <mergeCell ref="DZ274:EF274"/>
    <mergeCell ref="EG274:EL274"/>
    <mergeCell ref="EM275:ER275"/>
    <mergeCell ref="ES275:EX275"/>
    <mergeCell ref="EY275:FE275"/>
    <mergeCell ref="EM274:ER274"/>
    <mergeCell ref="ES274:EX274"/>
    <mergeCell ref="EY274:FE274"/>
    <mergeCell ref="FG274:FM274"/>
    <mergeCell ref="GF273:GL273"/>
    <mergeCell ref="FT274:FY274"/>
    <mergeCell ref="FZ274:GE274"/>
    <mergeCell ref="GF274:GL274"/>
    <mergeCell ref="FG273:FM273"/>
    <mergeCell ref="FN273:FS273"/>
    <mergeCell ref="FT273:FY273"/>
    <mergeCell ref="FZ273:GE273"/>
    <mergeCell ref="DU273:DY273"/>
    <mergeCell ref="DZ273:EF273"/>
    <mergeCell ref="EG273:EL273"/>
    <mergeCell ref="FN272:FS272"/>
    <mergeCell ref="DU272:DY272"/>
    <mergeCell ref="DZ272:EF272"/>
    <mergeCell ref="EG272:EL272"/>
    <mergeCell ref="EM273:ER273"/>
    <mergeCell ref="ES273:EX273"/>
    <mergeCell ref="EY273:FE273"/>
    <mergeCell ref="EM272:ER272"/>
    <mergeCell ref="ES272:EX272"/>
    <mergeCell ref="EY272:FE272"/>
    <mergeCell ref="FG272:FM272"/>
    <mergeCell ref="GF271:GL271"/>
    <mergeCell ref="FT272:FY272"/>
    <mergeCell ref="FZ272:GE272"/>
    <mergeCell ref="GF272:GL272"/>
    <mergeCell ref="FG271:FM271"/>
    <mergeCell ref="FN271:FS271"/>
    <mergeCell ref="FT271:FY271"/>
    <mergeCell ref="FZ271:GE271"/>
    <mergeCell ref="DU271:DY271"/>
    <mergeCell ref="DZ271:EF271"/>
    <mergeCell ref="EG271:EL271"/>
    <mergeCell ref="FN270:FS270"/>
    <mergeCell ref="DU270:DY270"/>
    <mergeCell ref="DZ270:EF270"/>
    <mergeCell ref="EG270:EL270"/>
    <mergeCell ref="EM271:ER271"/>
    <mergeCell ref="ES271:EX271"/>
    <mergeCell ref="EY271:FE271"/>
    <mergeCell ref="EM270:ER270"/>
    <mergeCell ref="ES270:EX270"/>
    <mergeCell ref="EY270:FE270"/>
    <mergeCell ref="FG270:FM270"/>
    <mergeCell ref="GF269:GL269"/>
    <mergeCell ref="FT270:FY270"/>
    <mergeCell ref="FZ270:GE270"/>
    <mergeCell ref="GF270:GL270"/>
    <mergeCell ref="FG269:FM269"/>
    <mergeCell ref="FN269:FS269"/>
    <mergeCell ref="FT269:FY269"/>
    <mergeCell ref="FZ269:GE269"/>
    <mergeCell ref="DU269:DY269"/>
    <mergeCell ref="DZ269:EF269"/>
    <mergeCell ref="EG269:EL269"/>
    <mergeCell ref="FN268:FS268"/>
    <mergeCell ref="DU268:DY268"/>
    <mergeCell ref="DZ268:EF268"/>
    <mergeCell ref="EG268:EL268"/>
    <mergeCell ref="EM269:ER269"/>
    <mergeCell ref="ES269:EX269"/>
    <mergeCell ref="EY269:FE269"/>
    <mergeCell ref="EM268:ER268"/>
    <mergeCell ref="ES268:EX268"/>
    <mergeCell ref="EY268:FE268"/>
    <mergeCell ref="FG268:FM268"/>
    <mergeCell ref="GF267:GL267"/>
    <mergeCell ref="FT268:FY268"/>
    <mergeCell ref="FZ268:GE268"/>
    <mergeCell ref="GF268:GL268"/>
    <mergeCell ref="FG267:FM267"/>
    <mergeCell ref="FN267:FS267"/>
    <mergeCell ref="FZ267:GE267"/>
    <mergeCell ref="DU267:DY267"/>
    <mergeCell ref="DZ267:EF267"/>
    <mergeCell ref="EG267:EL267"/>
    <mergeCell ref="FN266:FS266"/>
    <mergeCell ref="DU266:DY266"/>
    <mergeCell ref="DZ266:EF266"/>
    <mergeCell ref="EG266:EL266"/>
    <mergeCell ref="EM267:ER267"/>
    <mergeCell ref="ES267:EX267"/>
    <mergeCell ref="EY267:FE267"/>
    <mergeCell ref="FT266:FY266"/>
    <mergeCell ref="FZ266:GE266"/>
    <mergeCell ref="GF266:GL266"/>
    <mergeCell ref="EM266:ER266"/>
    <mergeCell ref="ES266:EX266"/>
    <mergeCell ref="EY266:FE266"/>
    <mergeCell ref="FG266:FM266"/>
    <mergeCell ref="FT267:FY267"/>
    <mergeCell ref="DJ384:DP384"/>
    <mergeCell ref="CK385:CQ385"/>
    <mergeCell ref="CR385:CW385"/>
    <mergeCell ref="CX385:DC385"/>
    <mergeCell ref="DD385:DI385"/>
    <mergeCell ref="DJ385:DP385"/>
    <mergeCell ref="CK384:CQ384"/>
    <mergeCell ref="CR384:CW384"/>
    <mergeCell ref="CX384:DC384"/>
    <mergeCell ref="DD384:DI384"/>
    <mergeCell ref="DJ382:DP382"/>
    <mergeCell ref="CK383:CQ383"/>
    <mergeCell ref="CR383:CW383"/>
    <mergeCell ref="CX383:DC383"/>
    <mergeCell ref="DD383:DI383"/>
    <mergeCell ref="DJ383:DP383"/>
    <mergeCell ref="CK382:CQ382"/>
    <mergeCell ref="CR382:CW382"/>
    <mergeCell ref="CX382:DC382"/>
    <mergeCell ref="DD382:DI382"/>
    <mergeCell ref="DJ380:DP380"/>
    <mergeCell ref="CK381:CQ381"/>
    <mergeCell ref="CR381:CW381"/>
    <mergeCell ref="CX381:DC381"/>
    <mergeCell ref="DD381:DI381"/>
    <mergeCell ref="DJ381:DP381"/>
    <mergeCell ref="CK380:CQ380"/>
    <mergeCell ref="CR380:CW380"/>
    <mergeCell ref="CX380:DC380"/>
    <mergeCell ref="DD380:DI380"/>
    <mergeCell ref="DJ378:DP378"/>
    <mergeCell ref="CK379:CQ379"/>
    <mergeCell ref="CR379:CW379"/>
    <mergeCell ref="CX379:DC379"/>
    <mergeCell ref="DD379:DI379"/>
    <mergeCell ref="DJ379:DP379"/>
    <mergeCell ref="CK378:CQ378"/>
    <mergeCell ref="CR378:CW378"/>
    <mergeCell ref="CX378:DC378"/>
    <mergeCell ref="DD378:DI378"/>
    <mergeCell ref="DJ376:DP376"/>
    <mergeCell ref="CK377:CQ377"/>
    <mergeCell ref="CR377:CW377"/>
    <mergeCell ref="CX377:DC377"/>
    <mergeCell ref="DD377:DI377"/>
    <mergeCell ref="DJ377:DP377"/>
    <mergeCell ref="CK376:CQ376"/>
    <mergeCell ref="CR376:CW376"/>
    <mergeCell ref="CX376:DC376"/>
    <mergeCell ref="DD376:DI376"/>
    <mergeCell ref="DJ374:DP374"/>
    <mergeCell ref="CK375:CQ375"/>
    <mergeCell ref="CR375:CW375"/>
    <mergeCell ref="CX375:DC375"/>
    <mergeCell ref="DD375:DI375"/>
    <mergeCell ref="DJ375:DP375"/>
    <mergeCell ref="CK374:CQ374"/>
    <mergeCell ref="CR374:CW374"/>
    <mergeCell ref="CX374:DC374"/>
    <mergeCell ref="DD374:DI374"/>
    <mergeCell ref="DJ372:DP372"/>
    <mergeCell ref="CK373:CQ373"/>
    <mergeCell ref="CR373:CW373"/>
    <mergeCell ref="CX373:DC373"/>
    <mergeCell ref="DD373:DI373"/>
    <mergeCell ref="DJ373:DP373"/>
    <mergeCell ref="CK372:CQ372"/>
    <mergeCell ref="CR372:CW372"/>
    <mergeCell ref="CX372:DC372"/>
    <mergeCell ref="DD372:DI372"/>
    <mergeCell ref="DJ370:DP370"/>
    <mergeCell ref="CK371:CQ371"/>
    <mergeCell ref="CR371:CW371"/>
    <mergeCell ref="CX371:DC371"/>
    <mergeCell ref="DD371:DI371"/>
    <mergeCell ref="DJ371:DP371"/>
    <mergeCell ref="CK370:CQ370"/>
    <mergeCell ref="CR370:CW370"/>
    <mergeCell ref="CX370:DC370"/>
    <mergeCell ref="DD370:DI370"/>
    <mergeCell ref="DJ368:DP368"/>
    <mergeCell ref="CK369:CQ369"/>
    <mergeCell ref="CR369:CW369"/>
    <mergeCell ref="CX369:DC369"/>
    <mergeCell ref="DD369:DI369"/>
    <mergeCell ref="DJ369:DP369"/>
    <mergeCell ref="CK368:CQ368"/>
    <mergeCell ref="CR368:CW368"/>
    <mergeCell ref="CX368:DC368"/>
    <mergeCell ref="DD368:DI368"/>
    <mergeCell ref="DJ366:DP366"/>
    <mergeCell ref="CK367:CQ367"/>
    <mergeCell ref="CR367:CW367"/>
    <mergeCell ref="CX367:DC367"/>
    <mergeCell ref="DD367:DI367"/>
    <mergeCell ref="DJ367:DP367"/>
    <mergeCell ref="CK366:CQ366"/>
    <mergeCell ref="CR366:CW366"/>
    <mergeCell ref="CX366:DC366"/>
    <mergeCell ref="DD366:DI366"/>
    <mergeCell ref="DJ364:DP364"/>
    <mergeCell ref="CK365:CQ365"/>
    <mergeCell ref="CR365:CW365"/>
    <mergeCell ref="CX365:DC365"/>
    <mergeCell ref="DD365:DI365"/>
    <mergeCell ref="DJ365:DP365"/>
    <mergeCell ref="CK364:CQ364"/>
    <mergeCell ref="CR364:CW364"/>
    <mergeCell ref="CX364:DC364"/>
    <mergeCell ref="DD364:DI364"/>
    <mergeCell ref="DJ362:DP362"/>
    <mergeCell ref="CK363:CQ363"/>
    <mergeCell ref="CR363:CW363"/>
    <mergeCell ref="CX363:DC363"/>
    <mergeCell ref="DD363:DI363"/>
    <mergeCell ref="DJ363:DP363"/>
    <mergeCell ref="CK362:CQ362"/>
    <mergeCell ref="CR362:CW362"/>
    <mergeCell ref="CX362:DC362"/>
    <mergeCell ref="DD362:DI362"/>
    <mergeCell ref="DJ360:DP360"/>
    <mergeCell ref="CK361:CQ361"/>
    <mergeCell ref="CR361:CW361"/>
    <mergeCell ref="CX361:DC361"/>
    <mergeCell ref="DD361:DI361"/>
    <mergeCell ref="DJ361:DP361"/>
    <mergeCell ref="CK360:CQ360"/>
    <mergeCell ref="CR360:CW360"/>
    <mergeCell ref="CX360:DC360"/>
    <mergeCell ref="DD360:DI360"/>
    <mergeCell ref="DJ358:DP358"/>
    <mergeCell ref="CK359:CQ359"/>
    <mergeCell ref="CR359:CW359"/>
    <mergeCell ref="CX359:DC359"/>
    <mergeCell ref="DD359:DI359"/>
    <mergeCell ref="DJ359:DP359"/>
    <mergeCell ref="CK358:CQ358"/>
    <mergeCell ref="CR358:CW358"/>
    <mergeCell ref="CX358:DC358"/>
    <mergeCell ref="DD358:DI358"/>
    <mergeCell ref="DJ356:DP356"/>
    <mergeCell ref="CK357:CQ357"/>
    <mergeCell ref="CR357:CW357"/>
    <mergeCell ref="CX357:DC357"/>
    <mergeCell ref="DD357:DI357"/>
    <mergeCell ref="DJ357:DP357"/>
    <mergeCell ref="CK356:CQ356"/>
    <mergeCell ref="CR356:CW356"/>
    <mergeCell ref="CX356:DC356"/>
    <mergeCell ref="DD356:DI356"/>
    <mergeCell ref="DJ354:DP354"/>
    <mergeCell ref="CK355:CQ355"/>
    <mergeCell ref="CR355:CW355"/>
    <mergeCell ref="CX355:DC355"/>
    <mergeCell ref="DD355:DI355"/>
    <mergeCell ref="DJ355:DP355"/>
    <mergeCell ref="CK354:CQ354"/>
    <mergeCell ref="CR354:CW354"/>
    <mergeCell ref="CX354:DC354"/>
    <mergeCell ref="DD354:DI354"/>
    <mergeCell ref="DJ352:DP352"/>
    <mergeCell ref="CK353:CQ353"/>
    <mergeCell ref="CR353:CW353"/>
    <mergeCell ref="CX353:DC353"/>
    <mergeCell ref="DD353:DI353"/>
    <mergeCell ref="DJ353:DP353"/>
    <mergeCell ref="CK352:CQ352"/>
    <mergeCell ref="CR352:CW352"/>
    <mergeCell ref="CX352:DC352"/>
    <mergeCell ref="DD352:DI352"/>
    <mergeCell ref="DJ350:DP350"/>
    <mergeCell ref="CK351:CQ351"/>
    <mergeCell ref="CR351:CW351"/>
    <mergeCell ref="CX351:DC351"/>
    <mergeCell ref="DD351:DI351"/>
    <mergeCell ref="DJ351:DP351"/>
    <mergeCell ref="CK350:CQ350"/>
    <mergeCell ref="CR350:CW350"/>
    <mergeCell ref="CX350:DC350"/>
    <mergeCell ref="DD350:DI350"/>
    <mergeCell ref="DJ348:DP348"/>
    <mergeCell ref="CK349:CQ349"/>
    <mergeCell ref="CR349:CW349"/>
    <mergeCell ref="CX349:DC349"/>
    <mergeCell ref="DD349:DI349"/>
    <mergeCell ref="DJ349:DP349"/>
    <mergeCell ref="CK348:CQ348"/>
    <mergeCell ref="CR348:CW348"/>
    <mergeCell ref="CX348:DC348"/>
    <mergeCell ref="DD348:DI348"/>
    <mergeCell ref="DJ346:DP346"/>
    <mergeCell ref="CK347:CQ347"/>
    <mergeCell ref="CR347:CW347"/>
    <mergeCell ref="CX347:DC347"/>
    <mergeCell ref="DD347:DI347"/>
    <mergeCell ref="DJ347:DP347"/>
    <mergeCell ref="CK346:CQ346"/>
    <mergeCell ref="CR346:CW346"/>
    <mergeCell ref="CX346:DC346"/>
    <mergeCell ref="DD346:DI346"/>
    <mergeCell ref="DJ344:DP344"/>
    <mergeCell ref="CK345:CQ345"/>
    <mergeCell ref="CR345:CW345"/>
    <mergeCell ref="CX345:DC345"/>
    <mergeCell ref="DD345:DI345"/>
    <mergeCell ref="DJ345:DP345"/>
    <mergeCell ref="CK344:CQ344"/>
    <mergeCell ref="CR344:CW344"/>
    <mergeCell ref="CX344:DC344"/>
    <mergeCell ref="DD344:DI344"/>
    <mergeCell ref="DJ342:DP342"/>
    <mergeCell ref="CK343:CQ343"/>
    <mergeCell ref="CR343:CW343"/>
    <mergeCell ref="CX343:DC343"/>
    <mergeCell ref="DD343:DI343"/>
    <mergeCell ref="DJ343:DP343"/>
    <mergeCell ref="CK342:CQ342"/>
    <mergeCell ref="CR342:CW342"/>
    <mergeCell ref="CX342:DC342"/>
    <mergeCell ref="DD342:DI342"/>
    <mergeCell ref="DJ340:DP340"/>
    <mergeCell ref="CK341:CQ341"/>
    <mergeCell ref="CR341:CW341"/>
    <mergeCell ref="CX341:DC341"/>
    <mergeCell ref="DD341:DI341"/>
    <mergeCell ref="DJ341:DP341"/>
    <mergeCell ref="CK340:CQ340"/>
    <mergeCell ref="CR340:CW340"/>
    <mergeCell ref="CX340:DC340"/>
    <mergeCell ref="DD340:DI340"/>
    <mergeCell ref="DJ338:DP338"/>
    <mergeCell ref="CK339:CQ339"/>
    <mergeCell ref="CR339:CW339"/>
    <mergeCell ref="CX339:DC339"/>
    <mergeCell ref="DD339:DI339"/>
    <mergeCell ref="DJ339:DP339"/>
    <mergeCell ref="CK338:CQ338"/>
    <mergeCell ref="CR338:CW338"/>
    <mergeCell ref="CX338:DC338"/>
    <mergeCell ref="DD338:DI338"/>
    <mergeCell ref="DJ336:DP336"/>
    <mergeCell ref="CK337:CQ337"/>
    <mergeCell ref="CR337:CW337"/>
    <mergeCell ref="CX337:DC337"/>
    <mergeCell ref="DD337:DI337"/>
    <mergeCell ref="DJ337:DP337"/>
    <mergeCell ref="CK336:CQ336"/>
    <mergeCell ref="CR336:CW336"/>
    <mergeCell ref="CX336:DC336"/>
    <mergeCell ref="DD336:DI336"/>
    <mergeCell ref="DJ334:DP334"/>
    <mergeCell ref="CK335:CQ335"/>
    <mergeCell ref="CR335:CW335"/>
    <mergeCell ref="CX335:DC335"/>
    <mergeCell ref="DD335:DI335"/>
    <mergeCell ref="DJ335:DP335"/>
    <mergeCell ref="CK334:CQ334"/>
    <mergeCell ref="CR334:CW334"/>
    <mergeCell ref="CX334:DC334"/>
    <mergeCell ref="DD334:DI334"/>
    <mergeCell ref="DJ332:DP332"/>
    <mergeCell ref="CK333:CQ333"/>
    <mergeCell ref="CR333:CW333"/>
    <mergeCell ref="CX333:DC333"/>
    <mergeCell ref="DD333:DI333"/>
    <mergeCell ref="DJ333:DP333"/>
    <mergeCell ref="CK332:CQ332"/>
    <mergeCell ref="CR332:CW332"/>
    <mergeCell ref="CX332:DC332"/>
    <mergeCell ref="DD332:DI332"/>
    <mergeCell ref="DJ330:DP330"/>
    <mergeCell ref="CK331:CQ331"/>
    <mergeCell ref="CR331:CW331"/>
    <mergeCell ref="CX331:DC331"/>
    <mergeCell ref="DD331:DI331"/>
    <mergeCell ref="DJ331:DP331"/>
    <mergeCell ref="CK330:CQ330"/>
    <mergeCell ref="CR330:CW330"/>
    <mergeCell ref="CX330:DC330"/>
    <mergeCell ref="DD330:DI330"/>
    <mergeCell ref="DJ328:DP328"/>
    <mergeCell ref="CK329:CQ329"/>
    <mergeCell ref="CR329:CW329"/>
    <mergeCell ref="CX329:DC329"/>
    <mergeCell ref="DD329:DI329"/>
    <mergeCell ref="DJ329:DP329"/>
    <mergeCell ref="CK328:CQ328"/>
    <mergeCell ref="CR328:CW328"/>
    <mergeCell ref="CX328:DC328"/>
    <mergeCell ref="DD328:DI328"/>
    <mergeCell ref="DJ326:DP326"/>
    <mergeCell ref="CK327:CQ327"/>
    <mergeCell ref="CR327:CW327"/>
    <mergeCell ref="CX327:DC327"/>
    <mergeCell ref="DD327:DI327"/>
    <mergeCell ref="DJ327:DP327"/>
    <mergeCell ref="CK326:CQ326"/>
    <mergeCell ref="CR326:CW326"/>
    <mergeCell ref="CX326:DC326"/>
    <mergeCell ref="DD326:DI326"/>
    <mergeCell ref="DJ324:DP324"/>
    <mergeCell ref="CK325:CQ325"/>
    <mergeCell ref="CR325:CW325"/>
    <mergeCell ref="CX325:DC325"/>
    <mergeCell ref="DD325:DI325"/>
    <mergeCell ref="DJ325:DP325"/>
    <mergeCell ref="CK324:CQ324"/>
    <mergeCell ref="CR324:CW324"/>
    <mergeCell ref="CX324:DC324"/>
    <mergeCell ref="DD324:DI324"/>
    <mergeCell ref="DJ322:DP322"/>
    <mergeCell ref="CK323:CQ323"/>
    <mergeCell ref="CR323:CW323"/>
    <mergeCell ref="CX323:DC323"/>
    <mergeCell ref="DD323:DI323"/>
    <mergeCell ref="DJ323:DP323"/>
    <mergeCell ref="CK322:CQ322"/>
    <mergeCell ref="CR322:CW322"/>
    <mergeCell ref="CX322:DC322"/>
    <mergeCell ref="DD322:DI322"/>
    <mergeCell ref="DJ320:DP320"/>
    <mergeCell ref="CK321:CQ321"/>
    <mergeCell ref="CR321:CW321"/>
    <mergeCell ref="CX321:DC321"/>
    <mergeCell ref="DD321:DI321"/>
    <mergeCell ref="DJ321:DP321"/>
    <mergeCell ref="CK320:CQ320"/>
    <mergeCell ref="CR320:CW320"/>
    <mergeCell ref="CX320:DC320"/>
    <mergeCell ref="DD320:DI320"/>
    <mergeCell ref="DJ318:DP318"/>
    <mergeCell ref="CK319:CQ319"/>
    <mergeCell ref="CR319:CW319"/>
    <mergeCell ref="CX319:DC319"/>
    <mergeCell ref="DD319:DI319"/>
    <mergeCell ref="DJ319:DP319"/>
    <mergeCell ref="CK318:CQ318"/>
    <mergeCell ref="CR318:CW318"/>
    <mergeCell ref="CX318:DC318"/>
    <mergeCell ref="DD318:DI318"/>
    <mergeCell ref="DJ316:DP316"/>
    <mergeCell ref="CK317:CQ317"/>
    <mergeCell ref="CR317:CW317"/>
    <mergeCell ref="CX317:DC317"/>
    <mergeCell ref="DD317:DI317"/>
    <mergeCell ref="DJ317:DP317"/>
    <mergeCell ref="CK316:CQ316"/>
    <mergeCell ref="CR316:CW316"/>
    <mergeCell ref="CX316:DC316"/>
    <mergeCell ref="DD316:DI316"/>
    <mergeCell ref="DJ314:DP314"/>
    <mergeCell ref="CK315:CQ315"/>
    <mergeCell ref="CR315:CW315"/>
    <mergeCell ref="CX315:DC315"/>
    <mergeCell ref="DD315:DI315"/>
    <mergeCell ref="DJ315:DP315"/>
    <mergeCell ref="CK314:CQ314"/>
    <mergeCell ref="CR314:CW314"/>
    <mergeCell ref="CX314:DC314"/>
    <mergeCell ref="DD314:DI314"/>
    <mergeCell ref="DJ312:DP312"/>
    <mergeCell ref="CK313:CQ313"/>
    <mergeCell ref="CR313:CW313"/>
    <mergeCell ref="CX313:DC313"/>
    <mergeCell ref="DD313:DI313"/>
    <mergeCell ref="DJ313:DP313"/>
    <mergeCell ref="CK312:CQ312"/>
    <mergeCell ref="CR312:CW312"/>
    <mergeCell ref="CX312:DC312"/>
    <mergeCell ref="DD312:DI312"/>
    <mergeCell ref="DJ310:DP310"/>
    <mergeCell ref="CK311:CQ311"/>
    <mergeCell ref="CR311:CW311"/>
    <mergeCell ref="CX311:DC311"/>
    <mergeCell ref="DD311:DI311"/>
    <mergeCell ref="DJ311:DP311"/>
    <mergeCell ref="CK310:CQ310"/>
    <mergeCell ref="CR310:CW310"/>
    <mergeCell ref="CX310:DC310"/>
    <mergeCell ref="DD310:DI310"/>
    <mergeCell ref="DJ308:DP308"/>
    <mergeCell ref="CK309:CQ309"/>
    <mergeCell ref="CR309:CW309"/>
    <mergeCell ref="CX309:DC309"/>
    <mergeCell ref="DD309:DI309"/>
    <mergeCell ref="DJ309:DP309"/>
    <mergeCell ref="CK308:CQ308"/>
    <mergeCell ref="CR308:CW308"/>
    <mergeCell ref="CX308:DC308"/>
    <mergeCell ref="DD308:DI308"/>
    <mergeCell ref="DJ306:DP306"/>
    <mergeCell ref="CK307:CQ307"/>
    <mergeCell ref="CR307:CW307"/>
    <mergeCell ref="CX307:DC307"/>
    <mergeCell ref="DD307:DI307"/>
    <mergeCell ref="DJ307:DP307"/>
    <mergeCell ref="CK306:CQ306"/>
    <mergeCell ref="CR306:CW306"/>
    <mergeCell ref="CX306:DC306"/>
    <mergeCell ref="DD306:DI306"/>
    <mergeCell ref="DJ304:DP304"/>
    <mergeCell ref="CK305:CQ305"/>
    <mergeCell ref="CR305:CW305"/>
    <mergeCell ref="CX305:DC305"/>
    <mergeCell ref="DD305:DI305"/>
    <mergeCell ref="DJ305:DP305"/>
    <mergeCell ref="CK304:CQ304"/>
    <mergeCell ref="CR304:CW304"/>
    <mergeCell ref="CX304:DC304"/>
    <mergeCell ref="DD304:DI304"/>
    <mergeCell ref="DJ302:DP302"/>
    <mergeCell ref="CK303:CQ303"/>
    <mergeCell ref="CR303:CW303"/>
    <mergeCell ref="CX303:DC303"/>
    <mergeCell ref="DD303:DI303"/>
    <mergeCell ref="DJ303:DP303"/>
    <mergeCell ref="CK302:CQ302"/>
    <mergeCell ref="CR302:CW302"/>
    <mergeCell ref="CX302:DC302"/>
    <mergeCell ref="DD302:DI302"/>
    <mergeCell ref="DJ300:DP300"/>
    <mergeCell ref="CK301:CQ301"/>
    <mergeCell ref="CR301:CW301"/>
    <mergeCell ref="CX301:DC301"/>
    <mergeCell ref="DD301:DI301"/>
    <mergeCell ref="DJ301:DP301"/>
    <mergeCell ref="CK300:CQ300"/>
    <mergeCell ref="CR300:CW300"/>
    <mergeCell ref="CX300:DC300"/>
    <mergeCell ref="DD300:DI300"/>
    <mergeCell ref="DJ298:DP298"/>
    <mergeCell ref="CK299:CQ299"/>
    <mergeCell ref="CR299:CW299"/>
    <mergeCell ref="CX299:DC299"/>
    <mergeCell ref="DD299:DI299"/>
    <mergeCell ref="DJ299:DP299"/>
    <mergeCell ref="CK298:CQ298"/>
    <mergeCell ref="CR298:CW298"/>
    <mergeCell ref="CX298:DC298"/>
    <mergeCell ref="DD298:DI298"/>
    <mergeCell ref="DJ296:DP296"/>
    <mergeCell ref="CK297:CQ297"/>
    <mergeCell ref="CR297:CW297"/>
    <mergeCell ref="CX297:DC297"/>
    <mergeCell ref="DD297:DI297"/>
    <mergeCell ref="DJ297:DP297"/>
    <mergeCell ref="CK296:CQ296"/>
    <mergeCell ref="CR296:CW296"/>
    <mergeCell ref="CX296:DC296"/>
    <mergeCell ref="DD296:DI296"/>
    <mergeCell ref="DJ294:DP294"/>
    <mergeCell ref="CK295:CQ295"/>
    <mergeCell ref="CR295:CW295"/>
    <mergeCell ref="CX295:DC295"/>
    <mergeCell ref="DD295:DI295"/>
    <mergeCell ref="DJ295:DP295"/>
    <mergeCell ref="CK294:CQ294"/>
    <mergeCell ref="CR294:CW294"/>
    <mergeCell ref="CX294:DC294"/>
    <mergeCell ref="DD294:DI294"/>
    <mergeCell ref="DJ292:DP292"/>
    <mergeCell ref="CK293:CQ293"/>
    <mergeCell ref="CR293:CW293"/>
    <mergeCell ref="CX293:DC293"/>
    <mergeCell ref="DD293:DI293"/>
    <mergeCell ref="DJ293:DP293"/>
    <mergeCell ref="CK292:CQ292"/>
    <mergeCell ref="CR292:CW292"/>
    <mergeCell ref="CX292:DC292"/>
    <mergeCell ref="DD292:DI292"/>
    <mergeCell ref="DJ290:DP290"/>
    <mergeCell ref="CK291:CQ291"/>
    <mergeCell ref="CR291:CW291"/>
    <mergeCell ref="CX291:DC291"/>
    <mergeCell ref="DD291:DI291"/>
    <mergeCell ref="DJ291:DP291"/>
    <mergeCell ref="CK290:CQ290"/>
    <mergeCell ref="CR290:CW290"/>
    <mergeCell ref="CX290:DC290"/>
    <mergeCell ref="DD290:DI290"/>
    <mergeCell ref="DJ288:DP288"/>
    <mergeCell ref="CK289:CQ289"/>
    <mergeCell ref="CR289:CW289"/>
    <mergeCell ref="CX289:DC289"/>
    <mergeCell ref="DD289:DI289"/>
    <mergeCell ref="DJ289:DP289"/>
    <mergeCell ref="CK288:CQ288"/>
    <mergeCell ref="CR288:CW288"/>
    <mergeCell ref="CX288:DC288"/>
    <mergeCell ref="DD288:DI288"/>
    <mergeCell ref="DJ286:DP286"/>
    <mergeCell ref="CK287:CQ287"/>
    <mergeCell ref="CR287:CW287"/>
    <mergeCell ref="CX287:DC287"/>
    <mergeCell ref="DD287:DI287"/>
    <mergeCell ref="DJ287:DP287"/>
    <mergeCell ref="CK286:CQ286"/>
    <mergeCell ref="CR286:CW286"/>
    <mergeCell ref="CX286:DC286"/>
    <mergeCell ref="DD286:DI286"/>
    <mergeCell ref="DJ284:DP284"/>
    <mergeCell ref="CK285:CQ285"/>
    <mergeCell ref="CR285:CW285"/>
    <mergeCell ref="CX285:DC285"/>
    <mergeCell ref="DD285:DI285"/>
    <mergeCell ref="DJ285:DP285"/>
    <mergeCell ref="CK284:CQ284"/>
    <mergeCell ref="CR284:CW284"/>
    <mergeCell ref="CX284:DC284"/>
    <mergeCell ref="DD284:DI284"/>
    <mergeCell ref="DJ282:DP282"/>
    <mergeCell ref="CK283:CQ283"/>
    <mergeCell ref="CR283:CW283"/>
    <mergeCell ref="CX283:DC283"/>
    <mergeCell ref="DD283:DI283"/>
    <mergeCell ref="DJ283:DP283"/>
    <mergeCell ref="CK282:CQ282"/>
    <mergeCell ref="CR282:CW282"/>
    <mergeCell ref="CX282:DC282"/>
    <mergeCell ref="DD282:DI282"/>
    <mergeCell ref="DJ280:DP280"/>
    <mergeCell ref="CK281:CQ281"/>
    <mergeCell ref="CR281:CW281"/>
    <mergeCell ref="CX281:DC281"/>
    <mergeCell ref="DD281:DI281"/>
    <mergeCell ref="DJ281:DP281"/>
    <mergeCell ref="CK280:CQ280"/>
    <mergeCell ref="CR280:CW280"/>
    <mergeCell ref="CX280:DC280"/>
    <mergeCell ref="DD280:DI280"/>
    <mergeCell ref="DJ278:DP278"/>
    <mergeCell ref="CK279:CQ279"/>
    <mergeCell ref="CR279:CW279"/>
    <mergeCell ref="CX279:DC279"/>
    <mergeCell ref="DD279:DI279"/>
    <mergeCell ref="DJ279:DP279"/>
    <mergeCell ref="CK278:CQ278"/>
    <mergeCell ref="CR278:CW278"/>
    <mergeCell ref="CX278:DC278"/>
    <mergeCell ref="DD278:DI278"/>
    <mergeCell ref="DJ276:DP276"/>
    <mergeCell ref="CK277:CQ277"/>
    <mergeCell ref="CR277:CW277"/>
    <mergeCell ref="CX277:DC277"/>
    <mergeCell ref="DD277:DI277"/>
    <mergeCell ref="DJ277:DP277"/>
    <mergeCell ref="CK276:CQ276"/>
    <mergeCell ref="CR276:CW276"/>
    <mergeCell ref="CX276:DC276"/>
    <mergeCell ref="DD276:DI276"/>
    <mergeCell ref="DJ274:DP274"/>
    <mergeCell ref="CK275:CQ275"/>
    <mergeCell ref="CR275:CW275"/>
    <mergeCell ref="CX275:DC275"/>
    <mergeCell ref="DD275:DI275"/>
    <mergeCell ref="DJ275:DP275"/>
    <mergeCell ref="CK274:CQ274"/>
    <mergeCell ref="CR274:CW274"/>
    <mergeCell ref="CX274:DC274"/>
    <mergeCell ref="DD274:DI274"/>
    <mergeCell ref="DJ272:DP272"/>
    <mergeCell ref="CK273:CQ273"/>
    <mergeCell ref="CR273:CW273"/>
    <mergeCell ref="CX273:DC273"/>
    <mergeCell ref="DD273:DI273"/>
    <mergeCell ref="DJ273:DP273"/>
    <mergeCell ref="CK272:CQ272"/>
    <mergeCell ref="CR272:CW272"/>
    <mergeCell ref="CX272:DC272"/>
    <mergeCell ref="DD272:DI272"/>
    <mergeCell ref="DJ270:DP270"/>
    <mergeCell ref="CK271:CQ271"/>
    <mergeCell ref="CR271:CW271"/>
    <mergeCell ref="CX271:DC271"/>
    <mergeCell ref="DD271:DI271"/>
    <mergeCell ref="DJ271:DP271"/>
    <mergeCell ref="CK270:CQ270"/>
    <mergeCell ref="CR270:CW270"/>
    <mergeCell ref="CX270:DC270"/>
    <mergeCell ref="DD270:DI270"/>
    <mergeCell ref="DJ268:DP268"/>
    <mergeCell ref="CK269:CQ269"/>
    <mergeCell ref="CR269:CW269"/>
    <mergeCell ref="CX269:DC269"/>
    <mergeCell ref="DD269:DI269"/>
    <mergeCell ref="DJ269:DP269"/>
    <mergeCell ref="CK268:CQ268"/>
    <mergeCell ref="CR268:CW268"/>
    <mergeCell ref="CX268:DC268"/>
    <mergeCell ref="DD268:DI268"/>
    <mergeCell ref="DJ266:DP266"/>
    <mergeCell ref="CK267:CQ267"/>
    <mergeCell ref="CR267:CW267"/>
    <mergeCell ref="CX267:DC267"/>
    <mergeCell ref="DD267:DI267"/>
    <mergeCell ref="DJ267:DP267"/>
    <mergeCell ref="CK266:CQ266"/>
    <mergeCell ref="CR266:CW266"/>
    <mergeCell ref="CX266:DC266"/>
    <mergeCell ref="DD266:DI266"/>
    <mergeCell ref="CC382:CI382"/>
    <mergeCell ref="CC383:CI383"/>
    <mergeCell ref="CC384:CI384"/>
    <mergeCell ref="CC385:CI385"/>
    <mergeCell ref="CC378:CI378"/>
    <mergeCell ref="CC379:CI379"/>
    <mergeCell ref="CC380:CI380"/>
    <mergeCell ref="CC381:CI381"/>
    <mergeCell ref="CC374:CI374"/>
    <mergeCell ref="CC375:CI375"/>
    <mergeCell ref="CC376:CI376"/>
    <mergeCell ref="CC377:CI377"/>
    <mergeCell ref="CC370:CI370"/>
    <mergeCell ref="CC371:CI371"/>
    <mergeCell ref="CC372:CI372"/>
    <mergeCell ref="CC373:CI373"/>
    <mergeCell ref="CC366:CI366"/>
    <mergeCell ref="CC367:CI367"/>
    <mergeCell ref="CC368:CI368"/>
    <mergeCell ref="CC369:CI369"/>
    <mergeCell ref="CC362:CI362"/>
    <mergeCell ref="CC363:CI363"/>
    <mergeCell ref="CC364:CI364"/>
    <mergeCell ref="CC365:CI365"/>
    <mergeCell ref="CC358:CI358"/>
    <mergeCell ref="CC359:CI359"/>
    <mergeCell ref="CC360:CI360"/>
    <mergeCell ref="CC361:CI361"/>
    <mergeCell ref="CC354:CI354"/>
    <mergeCell ref="CC355:CI355"/>
    <mergeCell ref="CC356:CI356"/>
    <mergeCell ref="CC357:CI357"/>
    <mergeCell ref="CC350:CI350"/>
    <mergeCell ref="CC351:CI351"/>
    <mergeCell ref="CC352:CI352"/>
    <mergeCell ref="CC353:CI353"/>
    <mergeCell ref="CC346:CI346"/>
    <mergeCell ref="CC347:CI347"/>
    <mergeCell ref="CC348:CI348"/>
    <mergeCell ref="CC349:CI349"/>
    <mergeCell ref="CC342:CI342"/>
    <mergeCell ref="CC343:CI343"/>
    <mergeCell ref="CC344:CI344"/>
    <mergeCell ref="CC345:CI345"/>
    <mergeCell ref="CC338:CI338"/>
    <mergeCell ref="CC339:CI339"/>
    <mergeCell ref="CC340:CI340"/>
    <mergeCell ref="CC341:CI341"/>
    <mergeCell ref="CC334:CI334"/>
    <mergeCell ref="CC335:CI335"/>
    <mergeCell ref="CC336:CI336"/>
    <mergeCell ref="CC337:CI337"/>
    <mergeCell ref="CC330:CI330"/>
    <mergeCell ref="CC331:CI331"/>
    <mergeCell ref="CC332:CI332"/>
    <mergeCell ref="CC333:CI333"/>
    <mergeCell ref="CC326:CI326"/>
    <mergeCell ref="CC327:CI327"/>
    <mergeCell ref="CC328:CI328"/>
    <mergeCell ref="CC329:CI329"/>
    <mergeCell ref="CC322:CI322"/>
    <mergeCell ref="CC323:CI323"/>
    <mergeCell ref="CC324:CI324"/>
    <mergeCell ref="CC325:CI325"/>
    <mergeCell ref="CC318:CI318"/>
    <mergeCell ref="CC319:CI319"/>
    <mergeCell ref="CC320:CI320"/>
    <mergeCell ref="CC321:CI321"/>
    <mergeCell ref="CC314:CI314"/>
    <mergeCell ref="CC315:CI315"/>
    <mergeCell ref="CC316:CI316"/>
    <mergeCell ref="CC317:CI317"/>
    <mergeCell ref="CC310:CI310"/>
    <mergeCell ref="CC311:CI311"/>
    <mergeCell ref="CC312:CI312"/>
    <mergeCell ref="CC313:CI313"/>
    <mergeCell ref="CC306:CI306"/>
    <mergeCell ref="CC307:CI307"/>
    <mergeCell ref="CC308:CI308"/>
    <mergeCell ref="CC309:CI309"/>
    <mergeCell ref="CC302:CI302"/>
    <mergeCell ref="CC303:CI303"/>
    <mergeCell ref="CC304:CI304"/>
    <mergeCell ref="CC305:CI305"/>
    <mergeCell ref="CC298:CI298"/>
    <mergeCell ref="CC299:CI299"/>
    <mergeCell ref="CC300:CI300"/>
    <mergeCell ref="CC301:CI301"/>
    <mergeCell ref="CC294:CI294"/>
    <mergeCell ref="CC295:CI295"/>
    <mergeCell ref="CC296:CI296"/>
    <mergeCell ref="CC297:CI297"/>
    <mergeCell ref="CC290:CI290"/>
    <mergeCell ref="CC291:CI291"/>
    <mergeCell ref="CC292:CI292"/>
    <mergeCell ref="CC293:CI293"/>
    <mergeCell ref="CC286:CI286"/>
    <mergeCell ref="CC287:CI287"/>
    <mergeCell ref="CC288:CI288"/>
    <mergeCell ref="CC289:CI289"/>
    <mergeCell ref="CC282:CI282"/>
    <mergeCell ref="CC283:CI283"/>
    <mergeCell ref="CC284:CI284"/>
    <mergeCell ref="CC285:CI285"/>
    <mergeCell ref="CC278:CI278"/>
    <mergeCell ref="CC279:CI279"/>
    <mergeCell ref="CC280:CI280"/>
    <mergeCell ref="CC281:CI281"/>
    <mergeCell ref="CC274:CI274"/>
    <mergeCell ref="CC275:CI275"/>
    <mergeCell ref="CC276:CI276"/>
    <mergeCell ref="CC277:CI277"/>
    <mergeCell ref="CC270:CI270"/>
    <mergeCell ref="CC271:CI271"/>
    <mergeCell ref="CC272:CI272"/>
    <mergeCell ref="CC273:CI273"/>
    <mergeCell ref="CC266:CI266"/>
    <mergeCell ref="CC267:CI267"/>
    <mergeCell ref="CC268:CI268"/>
    <mergeCell ref="CC269:CI269"/>
    <mergeCell ref="BW382:CB382"/>
    <mergeCell ref="BW383:CB383"/>
    <mergeCell ref="BW384:CB384"/>
    <mergeCell ref="BW385:CB385"/>
    <mergeCell ref="BW378:CB378"/>
    <mergeCell ref="BW379:CB379"/>
    <mergeCell ref="BW380:CB380"/>
    <mergeCell ref="BW381:CB381"/>
    <mergeCell ref="BW374:CB374"/>
    <mergeCell ref="BW375:CB375"/>
    <mergeCell ref="BW376:CB376"/>
    <mergeCell ref="BW377:CB377"/>
    <mergeCell ref="BW370:CB370"/>
    <mergeCell ref="BW371:CB371"/>
    <mergeCell ref="BW372:CB372"/>
    <mergeCell ref="BW373:CB373"/>
    <mergeCell ref="BW366:CB366"/>
    <mergeCell ref="BW367:CB367"/>
    <mergeCell ref="BW368:CB368"/>
    <mergeCell ref="BW369:CB369"/>
    <mergeCell ref="BW362:CB362"/>
    <mergeCell ref="BW363:CB363"/>
    <mergeCell ref="BW364:CB364"/>
    <mergeCell ref="BW365:CB365"/>
    <mergeCell ref="BW358:CB358"/>
    <mergeCell ref="BW359:CB359"/>
    <mergeCell ref="BW360:CB360"/>
    <mergeCell ref="BW361:CB361"/>
    <mergeCell ref="BW354:CB354"/>
    <mergeCell ref="BW355:CB355"/>
    <mergeCell ref="BW356:CB356"/>
    <mergeCell ref="BW357:CB357"/>
    <mergeCell ref="BW350:CB350"/>
    <mergeCell ref="BW351:CB351"/>
    <mergeCell ref="BW352:CB352"/>
    <mergeCell ref="BW353:CB353"/>
    <mergeCell ref="BW346:CB346"/>
    <mergeCell ref="BW347:CB347"/>
    <mergeCell ref="BW348:CB348"/>
    <mergeCell ref="BW349:CB349"/>
    <mergeCell ref="BW342:CB342"/>
    <mergeCell ref="BW343:CB343"/>
    <mergeCell ref="BW344:CB344"/>
    <mergeCell ref="BW345:CB345"/>
    <mergeCell ref="BW338:CB338"/>
    <mergeCell ref="BW339:CB339"/>
    <mergeCell ref="BW340:CB340"/>
    <mergeCell ref="BW341:CB341"/>
    <mergeCell ref="BW334:CB334"/>
    <mergeCell ref="BW335:CB335"/>
    <mergeCell ref="BW336:CB336"/>
    <mergeCell ref="BW337:CB337"/>
    <mergeCell ref="BW330:CB330"/>
    <mergeCell ref="BW331:CB331"/>
    <mergeCell ref="BW332:CB332"/>
    <mergeCell ref="BW333:CB333"/>
    <mergeCell ref="BW326:CB326"/>
    <mergeCell ref="BW327:CB327"/>
    <mergeCell ref="BW328:CB328"/>
    <mergeCell ref="BW329:CB329"/>
    <mergeCell ref="BW322:CB322"/>
    <mergeCell ref="BW323:CB323"/>
    <mergeCell ref="BW324:CB324"/>
    <mergeCell ref="BW325:CB325"/>
    <mergeCell ref="BW318:CB318"/>
    <mergeCell ref="BW319:CB319"/>
    <mergeCell ref="BW320:CB320"/>
    <mergeCell ref="BW321:CB321"/>
    <mergeCell ref="BW314:CB314"/>
    <mergeCell ref="BW315:CB315"/>
    <mergeCell ref="BW316:CB316"/>
    <mergeCell ref="BW317:CB317"/>
    <mergeCell ref="BW310:CB310"/>
    <mergeCell ref="BW311:CB311"/>
    <mergeCell ref="BW312:CB312"/>
    <mergeCell ref="BW313:CB313"/>
    <mergeCell ref="BW306:CB306"/>
    <mergeCell ref="BW307:CB307"/>
    <mergeCell ref="BW308:CB308"/>
    <mergeCell ref="BW309:CB309"/>
    <mergeCell ref="BW302:CB302"/>
    <mergeCell ref="BW303:CB303"/>
    <mergeCell ref="BW304:CB304"/>
    <mergeCell ref="BW305:CB305"/>
    <mergeCell ref="BW298:CB298"/>
    <mergeCell ref="BW299:CB299"/>
    <mergeCell ref="BW300:CB300"/>
    <mergeCell ref="BW301:CB301"/>
    <mergeCell ref="BW294:CB294"/>
    <mergeCell ref="BW295:CB295"/>
    <mergeCell ref="BW296:CB296"/>
    <mergeCell ref="BW297:CB297"/>
    <mergeCell ref="BW290:CB290"/>
    <mergeCell ref="BW291:CB291"/>
    <mergeCell ref="BW292:CB292"/>
    <mergeCell ref="BW293:CB293"/>
    <mergeCell ref="BW286:CB286"/>
    <mergeCell ref="BW287:CB287"/>
    <mergeCell ref="BW288:CB288"/>
    <mergeCell ref="BW289:CB289"/>
    <mergeCell ref="BW282:CB282"/>
    <mergeCell ref="BW283:CB283"/>
    <mergeCell ref="BW284:CB284"/>
    <mergeCell ref="BW285:CB285"/>
    <mergeCell ref="BW278:CB278"/>
    <mergeCell ref="BW279:CB279"/>
    <mergeCell ref="BW280:CB280"/>
    <mergeCell ref="BW281:CB281"/>
    <mergeCell ref="BW274:CB274"/>
    <mergeCell ref="BW275:CB275"/>
    <mergeCell ref="BW276:CB276"/>
    <mergeCell ref="BW277:CB277"/>
    <mergeCell ref="BW270:CB270"/>
    <mergeCell ref="BW271:CB271"/>
    <mergeCell ref="BW272:CB272"/>
    <mergeCell ref="BW273:CB273"/>
    <mergeCell ref="BW266:CB266"/>
    <mergeCell ref="BW267:CB267"/>
    <mergeCell ref="BW268:CB268"/>
    <mergeCell ref="BW269:CB269"/>
    <mergeCell ref="BK382:BP382"/>
    <mergeCell ref="BK383:BP383"/>
    <mergeCell ref="BK384:BP384"/>
    <mergeCell ref="BK385:BP385"/>
    <mergeCell ref="BK378:BP378"/>
    <mergeCell ref="BK379:BP379"/>
    <mergeCell ref="BK380:BP380"/>
    <mergeCell ref="BK381:BP381"/>
    <mergeCell ref="BK374:BP374"/>
    <mergeCell ref="BK375:BP375"/>
    <mergeCell ref="BK376:BP376"/>
    <mergeCell ref="BK377:BP377"/>
    <mergeCell ref="BK370:BP370"/>
    <mergeCell ref="BK371:BP371"/>
    <mergeCell ref="BK372:BP372"/>
    <mergeCell ref="BK373:BP373"/>
    <mergeCell ref="BK366:BP366"/>
    <mergeCell ref="BK367:BP367"/>
    <mergeCell ref="BK368:BP368"/>
    <mergeCell ref="BK369:BP369"/>
    <mergeCell ref="BK362:BP362"/>
    <mergeCell ref="BK363:BP363"/>
    <mergeCell ref="BK364:BP364"/>
    <mergeCell ref="BK365:BP365"/>
    <mergeCell ref="BK358:BP358"/>
    <mergeCell ref="BK359:BP359"/>
    <mergeCell ref="BK360:BP360"/>
    <mergeCell ref="BK361:BP361"/>
    <mergeCell ref="BK354:BP354"/>
    <mergeCell ref="BK355:BP355"/>
    <mergeCell ref="BK356:BP356"/>
    <mergeCell ref="BK357:BP357"/>
    <mergeCell ref="BK350:BP350"/>
    <mergeCell ref="BK351:BP351"/>
    <mergeCell ref="BK352:BP352"/>
    <mergeCell ref="BK353:BP353"/>
    <mergeCell ref="BK346:BP346"/>
    <mergeCell ref="BK347:BP347"/>
    <mergeCell ref="BK348:BP348"/>
    <mergeCell ref="BK349:BP349"/>
    <mergeCell ref="BK342:BP342"/>
    <mergeCell ref="BK343:BP343"/>
    <mergeCell ref="BK344:BP344"/>
    <mergeCell ref="BK345:BP345"/>
    <mergeCell ref="BK338:BP338"/>
    <mergeCell ref="BK339:BP339"/>
    <mergeCell ref="BK340:BP340"/>
    <mergeCell ref="BK341:BP341"/>
    <mergeCell ref="BK334:BP334"/>
    <mergeCell ref="BK335:BP335"/>
    <mergeCell ref="BK336:BP336"/>
    <mergeCell ref="BK337:BP337"/>
    <mergeCell ref="BK330:BP330"/>
    <mergeCell ref="BK331:BP331"/>
    <mergeCell ref="BK332:BP332"/>
    <mergeCell ref="BK333:BP333"/>
    <mergeCell ref="BK326:BP326"/>
    <mergeCell ref="BK327:BP327"/>
    <mergeCell ref="BK328:BP328"/>
    <mergeCell ref="BK329:BP329"/>
    <mergeCell ref="BK322:BP322"/>
    <mergeCell ref="BK323:BP323"/>
    <mergeCell ref="BK324:BP324"/>
    <mergeCell ref="BK325:BP325"/>
    <mergeCell ref="BK318:BP318"/>
    <mergeCell ref="BK319:BP319"/>
    <mergeCell ref="BK320:BP320"/>
    <mergeCell ref="BK321:BP321"/>
    <mergeCell ref="BK314:BP314"/>
    <mergeCell ref="BK315:BP315"/>
    <mergeCell ref="BK316:BP316"/>
    <mergeCell ref="BK317:BP317"/>
    <mergeCell ref="BK310:BP310"/>
    <mergeCell ref="BK311:BP311"/>
    <mergeCell ref="BK312:BP312"/>
    <mergeCell ref="BK313:BP313"/>
    <mergeCell ref="BK306:BP306"/>
    <mergeCell ref="BK307:BP307"/>
    <mergeCell ref="BK308:BP308"/>
    <mergeCell ref="BK309:BP309"/>
    <mergeCell ref="BK302:BP302"/>
    <mergeCell ref="BK303:BP303"/>
    <mergeCell ref="BK304:BP304"/>
    <mergeCell ref="BK305:BP305"/>
    <mergeCell ref="BQ383:BV383"/>
    <mergeCell ref="BQ384:BV384"/>
    <mergeCell ref="BQ381:BV381"/>
    <mergeCell ref="BQ382:BV382"/>
    <mergeCell ref="BQ375:BV375"/>
    <mergeCell ref="BQ376:BV376"/>
    <mergeCell ref="BQ385:BV385"/>
    <mergeCell ref="BK295:BP295"/>
    <mergeCell ref="BK296:BP296"/>
    <mergeCell ref="BK297:BP297"/>
    <mergeCell ref="BK298:BP298"/>
    <mergeCell ref="BK299:BP299"/>
    <mergeCell ref="BK300:BP300"/>
    <mergeCell ref="BK301:BP301"/>
    <mergeCell ref="BQ379:BV379"/>
    <mergeCell ref="BQ380:BV380"/>
    <mergeCell ref="BQ377:BV377"/>
    <mergeCell ref="BQ378:BV378"/>
    <mergeCell ref="BQ371:BV371"/>
    <mergeCell ref="BQ372:BV372"/>
    <mergeCell ref="BQ373:BV373"/>
    <mergeCell ref="BQ374:BV374"/>
    <mergeCell ref="BQ367:BV367"/>
    <mergeCell ref="BQ368:BV368"/>
    <mergeCell ref="BQ369:BV369"/>
    <mergeCell ref="BQ370:BV370"/>
    <mergeCell ref="BQ363:BV363"/>
    <mergeCell ref="BQ364:BV364"/>
    <mergeCell ref="BQ365:BV365"/>
    <mergeCell ref="BQ366:BV366"/>
    <mergeCell ref="BQ359:BV359"/>
    <mergeCell ref="BQ360:BV360"/>
    <mergeCell ref="BQ361:BV361"/>
    <mergeCell ref="BQ362:BV362"/>
    <mergeCell ref="BQ355:BV355"/>
    <mergeCell ref="BQ356:BV356"/>
    <mergeCell ref="BQ357:BV357"/>
    <mergeCell ref="BQ358:BV358"/>
    <mergeCell ref="BQ351:BV351"/>
    <mergeCell ref="BQ352:BV352"/>
    <mergeCell ref="BQ353:BV353"/>
    <mergeCell ref="BQ354:BV354"/>
    <mergeCell ref="BQ347:BV347"/>
    <mergeCell ref="BQ348:BV348"/>
    <mergeCell ref="BQ349:BV349"/>
    <mergeCell ref="BQ350:BV350"/>
    <mergeCell ref="BQ343:BV343"/>
    <mergeCell ref="BQ344:BV344"/>
    <mergeCell ref="BQ345:BV345"/>
    <mergeCell ref="BQ346:BV346"/>
    <mergeCell ref="BQ339:BV339"/>
    <mergeCell ref="BQ340:BV340"/>
    <mergeCell ref="BQ341:BV341"/>
    <mergeCell ref="BQ342:BV342"/>
    <mergeCell ref="BQ335:BV335"/>
    <mergeCell ref="BQ336:BV336"/>
    <mergeCell ref="BQ337:BV337"/>
    <mergeCell ref="BQ338:BV338"/>
    <mergeCell ref="BQ331:BV331"/>
    <mergeCell ref="BQ332:BV332"/>
    <mergeCell ref="BQ333:BV333"/>
    <mergeCell ref="BQ334:BV334"/>
    <mergeCell ref="BQ327:BV327"/>
    <mergeCell ref="BQ328:BV328"/>
    <mergeCell ref="BQ329:BV329"/>
    <mergeCell ref="BQ330:BV330"/>
    <mergeCell ref="BQ323:BV323"/>
    <mergeCell ref="BQ324:BV324"/>
    <mergeCell ref="BQ325:BV325"/>
    <mergeCell ref="BQ326:BV326"/>
    <mergeCell ref="BQ319:BV319"/>
    <mergeCell ref="BQ320:BV320"/>
    <mergeCell ref="BQ321:BV321"/>
    <mergeCell ref="BQ322:BV322"/>
    <mergeCell ref="BQ315:BV315"/>
    <mergeCell ref="BQ316:BV316"/>
    <mergeCell ref="BQ317:BV317"/>
    <mergeCell ref="BQ318:BV318"/>
    <mergeCell ref="BQ311:BV311"/>
    <mergeCell ref="BQ312:BV312"/>
    <mergeCell ref="BQ313:BV313"/>
    <mergeCell ref="BQ314:BV314"/>
    <mergeCell ref="BQ307:BV307"/>
    <mergeCell ref="BQ308:BV308"/>
    <mergeCell ref="BQ309:BV309"/>
    <mergeCell ref="BQ310:BV310"/>
    <mergeCell ref="BQ303:BV303"/>
    <mergeCell ref="BQ304:BV304"/>
    <mergeCell ref="BQ305:BV305"/>
    <mergeCell ref="BQ306:BV306"/>
    <mergeCell ref="BQ299:BV299"/>
    <mergeCell ref="BQ300:BV300"/>
    <mergeCell ref="BQ301:BV301"/>
    <mergeCell ref="BQ302:BV302"/>
    <mergeCell ref="BQ295:BV295"/>
    <mergeCell ref="BQ296:BV296"/>
    <mergeCell ref="BQ297:BV297"/>
    <mergeCell ref="BQ298:BV298"/>
    <mergeCell ref="BQ291:BV291"/>
    <mergeCell ref="BQ292:BV292"/>
    <mergeCell ref="BQ293:BV293"/>
    <mergeCell ref="BQ294:BV294"/>
    <mergeCell ref="BQ287:BV287"/>
    <mergeCell ref="BQ288:BV288"/>
    <mergeCell ref="BQ289:BV289"/>
    <mergeCell ref="BQ290:BV290"/>
    <mergeCell ref="BQ283:BV283"/>
    <mergeCell ref="BQ284:BV284"/>
    <mergeCell ref="BQ285:BV285"/>
    <mergeCell ref="BQ286:BV286"/>
    <mergeCell ref="BQ279:BV279"/>
    <mergeCell ref="BQ280:BV280"/>
    <mergeCell ref="BQ281:BV281"/>
    <mergeCell ref="BQ282:BV282"/>
    <mergeCell ref="BQ275:BV275"/>
    <mergeCell ref="BQ276:BV276"/>
    <mergeCell ref="BQ277:BV277"/>
    <mergeCell ref="BQ278:BV278"/>
    <mergeCell ref="BD385:BJ385"/>
    <mergeCell ref="BQ266:BV266"/>
    <mergeCell ref="BQ267:BV267"/>
    <mergeCell ref="BQ268:BV268"/>
    <mergeCell ref="BQ269:BV269"/>
    <mergeCell ref="BQ270:BV270"/>
    <mergeCell ref="BQ271:BV271"/>
    <mergeCell ref="BQ272:BV272"/>
    <mergeCell ref="BQ273:BV273"/>
    <mergeCell ref="BQ274:BV274"/>
    <mergeCell ref="BD381:BJ381"/>
    <mergeCell ref="BD382:BJ382"/>
    <mergeCell ref="BD383:BJ383"/>
    <mergeCell ref="BD384:BJ384"/>
    <mergeCell ref="BD377:BJ377"/>
    <mergeCell ref="BD378:BJ378"/>
    <mergeCell ref="BD379:BJ379"/>
    <mergeCell ref="BD380:BJ380"/>
    <mergeCell ref="BD373:BJ373"/>
    <mergeCell ref="BD374:BJ374"/>
    <mergeCell ref="BD375:BJ375"/>
    <mergeCell ref="BD376:BJ376"/>
    <mergeCell ref="BD369:BJ369"/>
    <mergeCell ref="BD370:BJ370"/>
    <mergeCell ref="BD371:BJ371"/>
    <mergeCell ref="BD372:BJ372"/>
    <mergeCell ref="BD365:BJ365"/>
    <mergeCell ref="BD366:BJ366"/>
    <mergeCell ref="BD367:BJ367"/>
    <mergeCell ref="BD368:BJ368"/>
    <mergeCell ref="BD361:BJ361"/>
    <mergeCell ref="BD362:BJ362"/>
    <mergeCell ref="BD363:BJ363"/>
    <mergeCell ref="BD364:BJ364"/>
    <mergeCell ref="BD357:BJ357"/>
    <mergeCell ref="BD358:BJ358"/>
    <mergeCell ref="BD359:BJ359"/>
    <mergeCell ref="BD360:BJ360"/>
    <mergeCell ref="BD353:BJ353"/>
    <mergeCell ref="BD354:BJ354"/>
    <mergeCell ref="BD355:BJ355"/>
    <mergeCell ref="BD356:BJ356"/>
    <mergeCell ref="BD349:BJ349"/>
    <mergeCell ref="BD350:BJ350"/>
    <mergeCell ref="BD351:BJ351"/>
    <mergeCell ref="BD352:BJ352"/>
    <mergeCell ref="BD345:BJ345"/>
    <mergeCell ref="BD346:BJ346"/>
    <mergeCell ref="BD347:BJ347"/>
    <mergeCell ref="BD348:BJ348"/>
    <mergeCell ref="BD341:BJ341"/>
    <mergeCell ref="BD342:BJ342"/>
    <mergeCell ref="BD343:BJ343"/>
    <mergeCell ref="BD344:BJ344"/>
    <mergeCell ref="BD337:BJ337"/>
    <mergeCell ref="BD338:BJ338"/>
    <mergeCell ref="BD339:BJ339"/>
    <mergeCell ref="BD340:BJ340"/>
    <mergeCell ref="BD333:BJ333"/>
    <mergeCell ref="BD334:BJ334"/>
    <mergeCell ref="BD335:BJ335"/>
    <mergeCell ref="BD336:BJ336"/>
    <mergeCell ref="BD329:BJ329"/>
    <mergeCell ref="BD330:BJ330"/>
    <mergeCell ref="BD331:BJ331"/>
    <mergeCell ref="BD332:BJ332"/>
    <mergeCell ref="BD325:BJ325"/>
    <mergeCell ref="BD326:BJ326"/>
    <mergeCell ref="BD327:BJ327"/>
    <mergeCell ref="BD328:BJ328"/>
    <mergeCell ref="BD321:BJ321"/>
    <mergeCell ref="BD322:BJ322"/>
    <mergeCell ref="BD323:BJ323"/>
    <mergeCell ref="BD324:BJ324"/>
    <mergeCell ref="BD317:BJ317"/>
    <mergeCell ref="BD318:BJ318"/>
    <mergeCell ref="BD319:BJ319"/>
    <mergeCell ref="BD320:BJ320"/>
    <mergeCell ref="BD313:BJ313"/>
    <mergeCell ref="BD314:BJ314"/>
    <mergeCell ref="BD315:BJ315"/>
    <mergeCell ref="BD316:BJ316"/>
    <mergeCell ref="BD309:BJ309"/>
    <mergeCell ref="BD310:BJ310"/>
    <mergeCell ref="BD311:BJ311"/>
    <mergeCell ref="BD312:BJ312"/>
    <mergeCell ref="BD305:BJ305"/>
    <mergeCell ref="BD306:BJ306"/>
    <mergeCell ref="BD307:BJ307"/>
    <mergeCell ref="BD308:BJ308"/>
    <mergeCell ref="BD301:BJ301"/>
    <mergeCell ref="BD302:BJ302"/>
    <mergeCell ref="BD303:BJ303"/>
    <mergeCell ref="BD304:BJ304"/>
    <mergeCell ref="BD297:BJ297"/>
    <mergeCell ref="BD298:BJ298"/>
    <mergeCell ref="BD299:BJ299"/>
    <mergeCell ref="BD300:BJ300"/>
    <mergeCell ref="BD293:BJ293"/>
    <mergeCell ref="BD294:BJ294"/>
    <mergeCell ref="BD295:BJ295"/>
    <mergeCell ref="BD296:BJ296"/>
    <mergeCell ref="BD289:BJ289"/>
    <mergeCell ref="BD290:BJ290"/>
    <mergeCell ref="BD291:BJ291"/>
    <mergeCell ref="BD292:BJ292"/>
    <mergeCell ref="BD285:BJ285"/>
    <mergeCell ref="BD286:BJ286"/>
    <mergeCell ref="BD287:BJ287"/>
    <mergeCell ref="BD288:BJ288"/>
    <mergeCell ref="BD281:BJ281"/>
    <mergeCell ref="BD282:BJ282"/>
    <mergeCell ref="BD283:BJ283"/>
    <mergeCell ref="BD284:BJ284"/>
    <mergeCell ref="BD277:BJ277"/>
    <mergeCell ref="BD278:BJ278"/>
    <mergeCell ref="BD279:BJ279"/>
    <mergeCell ref="BD280:BJ280"/>
    <mergeCell ref="BD273:BJ273"/>
    <mergeCell ref="BD274:BJ274"/>
    <mergeCell ref="BD275:BJ275"/>
    <mergeCell ref="BD276:BJ276"/>
    <mergeCell ref="BD266:BJ266"/>
    <mergeCell ref="BD267:BJ267"/>
    <mergeCell ref="BD268:BJ268"/>
    <mergeCell ref="BD269:BJ269"/>
    <mergeCell ref="BD270:BJ270"/>
    <mergeCell ref="BD271:BJ271"/>
    <mergeCell ref="BD272:BJ272"/>
    <mergeCell ref="AY385:BC385"/>
    <mergeCell ref="AY381:BC381"/>
    <mergeCell ref="AY382:BC382"/>
    <mergeCell ref="AY383:BC383"/>
    <mergeCell ref="AY384:BC384"/>
    <mergeCell ref="AY377:BC377"/>
    <mergeCell ref="AY378:BC378"/>
    <mergeCell ref="AY371:BC371"/>
    <mergeCell ref="AY372:BC372"/>
    <mergeCell ref="AY379:BC379"/>
    <mergeCell ref="AY380:BC380"/>
    <mergeCell ref="AY373:BC373"/>
    <mergeCell ref="AY374:BC374"/>
    <mergeCell ref="AY375:BC375"/>
    <mergeCell ref="AY376:BC376"/>
    <mergeCell ref="AY367:BC367"/>
    <mergeCell ref="AY368:BC368"/>
    <mergeCell ref="AY369:BC369"/>
    <mergeCell ref="AY370:BC370"/>
    <mergeCell ref="AY363:BC363"/>
    <mergeCell ref="AY364:BC364"/>
    <mergeCell ref="AY365:BC365"/>
    <mergeCell ref="AY366:BC366"/>
    <mergeCell ref="AY359:BC359"/>
    <mergeCell ref="AY360:BC360"/>
    <mergeCell ref="AY361:BC361"/>
    <mergeCell ref="AY362:BC362"/>
    <mergeCell ref="AY355:BC355"/>
    <mergeCell ref="AY356:BC356"/>
    <mergeCell ref="AY357:BC357"/>
    <mergeCell ref="AY358:BC358"/>
    <mergeCell ref="AY351:BC351"/>
    <mergeCell ref="AY352:BC352"/>
    <mergeCell ref="AY353:BC353"/>
    <mergeCell ref="AY354:BC354"/>
    <mergeCell ref="AY347:BC347"/>
    <mergeCell ref="AY348:BC348"/>
    <mergeCell ref="AY349:BC349"/>
    <mergeCell ref="AY350:BC350"/>
    <mergeCell ref="AY343:BC343"/>
    <mergeCell ref="AY344:BC344"/>
    <mergeCell ref="AY345:BC345"/>
    <mergeCell ref="AY346:BC346"/>
    <mergeCell ref="AY339:BC339"/>
    <mergeCell ref="AY340:BC340"/>
    <mergeCell ref="AY341:BC341"/>
    <mergeCell ref="AY342:BC342"/>
    <mergeCell ref="AY335:BC335"/>
    <mergeCell ref="AY336:BC336"/>
    <mergeCell ref="AY337:BC337"/>
    <mergeCell ref="AY338:BC338"/>
    <mergeCell ref="AY331:BC331"/>
    <mergeCell ref="AY332:BC332"/>
    <mergeCell ref="AY333:BC333"/>
    <mergeCell ref="AY334:BC334"/>
    <mergeCell ref="AY327:BC327"/>
    <mergeCell ref="AY328:BC328"/>
    <mergeCell ref="AY329:BC329"/>
    <mergeCell ref="AY330:BC330"/>
    <mergeCell ref="AY323:BC323"/>
    <mergeCell ref="AY324:BC324"/>
    <mergeCell ref="AY325:BC325"/>
    <mergeCell ref="AY326:BC326"/>
    <mergeCell ref="AY319:BC319"/>
    <mergeCell ref="AY320:BC320"/>
    <mergeCell ref="AY321:BC321"/>
    <mergeCell ref="AY322:BC322"/>
    <mergeCell ref="AY315:BC315"/>
    <mergeCell ref="AY316:BC316"/>
    <mergeCell ref="AY317:BC317"/>
    <mergeCell ref="AY318:BC318"/>
    <mergeCell ref="AY311:BC311"/>
    <mergeCell ref="AY312:BC312"/>
    <mergeCell ref="AY313:BC313"/>
    <mergeCell ref="AY314:BC314"/>
    <mergeCell ref="AY307:BC307"/>
    <mergeCell ref="AY308:BC308"/>
    <mergeCell ref="AY309:BC309"/>
    <mergeCell ref="AY310:BC310"/>
    <mergeCell ref="AY303:BC303"/>
    <mergeCell ref="AY304:BC304"/>
    <mergeCell ref="AY305:BC305"/>
    <mergeCell ref="AY306:BC306"/>
    <mergeCell ref="AY299:BC299"/>
    <mergeCell ref="AY300:BC300"/>
    <mergeCell ref="AY301:BC301"/>
    <mergeCell ref="AY302:BC302"/>
    <mergeCell ref="AY295:BC295"/>
    <mergeCell ref="AY296:BC296"/>
    <mergeCell ref="AY297:BC297"/>
    <mergeCell ref="AY298:BC298"/>
    <mergeCell ref="AY291:BC291"/>
    <mergeCell ref="AY292:BC292"/>
    <mergeCell ref="AY293:BC293"/>
    <mergeCell ref="AY294:BC294"/>
    <mergeCell ref="AY287:BC287"/>
    <mergeCell ref="AY288:BC288"/>
    <mergeCell ref="AY289:BC289"/>
    <mergeCell ref="AY290:BC290"/>
    <mergeCell ref="AY283:BC283"/>
    <mergeCell ref="AY284:BC284"/>
    <mergeCell ref="AY285:BC285"/>
    <mergeCell ref="AY286:BC286"/>
    <mergeCell ref="AY279:BC279"/>
    <mergeCell ref="AY280:BC280"/>
    <mergeCell ref="AY281:BC281"/>
    <mergeCell ref="AY282:BC282"/>
    <mergeCell ref="AY275:BC275"/>
    <mergeCell ref="AY276:BC276"/>
    <mergeCell ref="AY277:BC277"/>
    <mergeCell ref="AY278:BC278"/>
    <mergeCell ref="AY271:BC271"/>
    <mergeCell ref="AY272:BC272"/>
    <mergeCell ref="AY273:BC273"/>
    <mergeCell ref="AY274:BC274"/>
    <mergeCell ref="AY57:BC57"/>
    <mergeCell ref="AY58:BC58"/>
    <mergeCell ref="AY269:BC269"/>
    <mergeCell ref="AY270:BC270"/>
    <mergeCell ref="AY266:BC266"/>
    <mergeCell ref="AY267:BC267"/>
    <mergeCell ref="AY268:BC268"/>
    <mergeCell ref="AY59:BC59"/>
    <mergeCell ref="AY60:BC60"/>
    <mergeCell ref="AY61:BC61"/>
    <mergeCell ref="A62:AU69"/>
    <mergeCell ref="A55:Q55"/>
    <mergeCell ref="A56:Q56"/>
    <mergeCell ref="Y55:AE55"/>
    <mergeCell ref="AM55:AS57"/>
    <mergeCell ref="AY65:BC65"/>
    <mergeCell ref="A46:Q47"/>
    <mergeCell ref="R40:X41"/>
    <mergeCell ref="A23:Q24"/>
    <mergeCell ref="R23:X24"/>
    <mergeCell ref="AM23:AS24"/>
    <mergeCell ref="AM16:AS17"/>
    <mergeCell ref="AM40:AS41"/>
    <mergeCell ref="R42:X43"/>
    <mergeCell ref="Y42:AE43"/>
    <mergeCell ref="AM42:AS43"/>
    <mergeCell ref="AI11:AM11"/>
    <mergeCell ref="AF19:AL34"/>
    <mergeCell ref="AM21:AS22"/>
    <mergeCell ref="AM19:AS20"/>
    <mergeCell ref="AN10:AR10"/>
    <mergeCell ref="AN11:AR11"/>
    <mergeCell ref="AD11:AH11"/>
    <mergeCell ref="Y25:AE26"/>
    <mergeCell ref="W12:Z12"/>
    <mergeCell ref="AN7:AR8"/>
    <mergeCell ref="AN9:AR9"/>
    <mergeCell ref="AM58:AS59"/>
    <mergeCell ref="AL3:AU3"/>
    <mergeCell ref="AL4:AU4"/>
    <mergeCell ref="A18:AS18"/>
    <mergeCell ref="A39:AS39"/>
    <mergeCell ref="A52:AS52"/>
    <mergeCell ref="A58:Q59"/>
    <mergeCell ref="AM53:AS54"/>
    <mergeCell ref="A54:Q54"/>
    <mergeCell ref="Y53:AE53"/>
    <mergeCell ref="R58:T58"/>
    <mergeCell ref="U58:X58"/>
    <mergeCell ref="Y58:AA58"/>
    <mergeCell ref="AB58:AE58"/>
    <mergeCell ref="R56:X56"/>
    <mergeCell ref="R57:X57"/>
    <mergeCell ref="Y56:AE56"/>
    <mergeCell ref="Y57:AE57"/>
    <mergeCell ref="AM50:AS51"/>
    <mergeCell ref="AF53:AL59"/>
    <mergeCell ref="R53:X53"/>
    <mergeCell ref="R54:X54"/>
    <mergeCell ref="R55:X55"/>
    <mergeCell ref="Y54:AE54"/>
    <mergeCell ref="R59:X59"/>
    <mergeCell ref="Y59:AE59"/>
    <mergeCell ref="AF40:AL51"/>
    <mergeCell ref="AM44:AS45"/>
    <mergeCell ref="A48:Q49"/>
    <mergeCell ref="R48:X49"/>
    <mergeCell ref="A57:Q57"/>
    <mergeCell ref="Y48:AE49"/>
    <mergeCell ref="R51:X51"/>
    <mergeCell ref="Y51:AE51"/>
    <mergeCell ref="Y50:AE50"/>
    <mergeCell ref="R50:X50"/>
    <mergeCell ref="A50:Q51"/>
    <mergeCell ref="A53:Q53"/>
    <mergeCell ref="R46:X47"/>
    <mergeCell ref="Y46:AE47"/>
    <mergeCell ref="AM46:AS47"/>
    <mergeCell ref="AM48:AS49"/>
    <mergeCell ref="Y40:AE41"/>
    <mergeCell ref="R44:X45"/>
    <mergeCell ref="Y44:AE45"/>
    <mergeCell ref="A40:Q41"/>
    <mergeCell ref="A42:Q43"/>
    <mergeCell ref="A44:Q45"/>
    <mergeCell ref="AM33:AR34"/>
    <mergeCell ref="AS33:AS34"/>
    <mergeCell ref="A35:Q36"/>
    <mergeCell ref="R35:X36"/>
    <mergeCell ref="Y35:AE36"/>
    <mergeCell ref="AF35:AL36"/>
    <mergeCell ref="AM35:AS36"/>
    <mergeCell ref="R33:V34"/>
    <mergeCell ref="W33:X34"/>
    <mergeCell ref="Y33:AC34"/>
    <mergeCell ref="AM27:AS28"/>
    <mergeCell ref="A31:Q32"/>
    <mergeCell ref="R31:X32"/>
    <mergeCell ref="Y31:AE32"/>
    <mergeCell ref="AM31:AS32"/>
    <mergeCell ref="R27:X28"/>
    <mergeCell ref="Y27:AE28"/>
    <mergeCell ref="A29:Q30"/>
    <mergeCell ref="A27:Q28"/>
    <mergeCell ref="R29:X30"/>
    <mergeCell ref="Y38:AE38"/>
    <mergeCell ref="Y23:AE24"/>
    <mergeCell ref="A19:Q20"/>
    <mergeCell ref="R19:X20"/>
    <mergeCell ref="Y19:AE20"/>
    <mergeCell ref="A25:Q26"/>
    <mergeCell ref="R25:X26"/>
    <mergeCell ref="AF37:AL37"/>
    <mergeCell ref="AF38:AL38"/>
    <mergeCell ref="R16:X17"/>
    <mergeCell ref="Y16:AE17"/>
    <mergeCell ref="AD33:AE34"/>
    <mergeCell ref="R37:X37"/>
    <mergeCell ref="AF16:AL17"/>
    <mergeCell ref="Y29:AE30"/>
    <mergeCell ref="R38:X38"/>
    <mergeCell ref="Y37:AE37"/>
    <mergeCell ref="A21:Q22"/>
    <mergeCell ref="R21:X22"/>
    <mergeCell ref="Y21:AE22"/>
    <mergeCell ref="A16:Q17"/>
    <mergeCell ref="A14:AS14"/>
    <mergeCell ref="C12:R12"/>
    <mergeCell ref="S12:V12"/>
    <mergeCell ref="AD7:AH8"/>
    <mergeCell ref="AI7:AM8"/>
    <mergeCell ref="AI9:AM9"/>
    <mergeCell ref="S9:V9"/>
    <mergeCell ref="W9:Z9"/>
    <mergeCell ref="W10:Z10"/>
    <mergeCell ref="AI10:AM10"/>
    <mergeCell ref="W11:Z11"/>
    <mergeCell ref="C7:R8"/>
    <mergeCell ref="C9:R9"/>
    <mergeCell ref="S10:V10"/>
    <mergeCell ref="S11:V11"/>
    <mergeCell ref="C10:R10"/>
    <mergeCell ref="C11:R11"/>
    <mergeCell ref="S7:V8"/>
    <mergeCell ref="W7:Z8"/>
    <mergeCell ref="A1:AU1"/>
    <mergeCell ref="O3:AB3"/>
    <mergeCell ref="O4:AB4"/>
    <mergeCell ref="O5:AB5"/>
    <mergeCell ref="A2:AU2"/>
    <mergeCell ref="A3:N3"/>
    <mergeCell ref="A4:N4"/>
    <mergeCell ref="A5:N5"/>
    <mergeCell ref="AM37:AS38"/>
    <mergeCell ref="A33:Q34"/>
    <mergeCell ref="A37:Q38"/>
    <mergeCell ref="BD3:BK4"/>
    <mergeCell ref="BD11:BK12"/>
    <mergeCell ref="BD13:BK14"/>
    <mergeCell ref="BD15:BK16"/>
    <mergeCell ref="AY25:BC25"/>
    <mergeCell ref="BD25:BJ25"/>
    <mergeCell ref="BK25:BP25"/>
    <mergeCell ref="BL3:BS4"/>
    <mergeCell ref="BT3:CA4"/>
    <mergeCell ref="BD5:BK6"/>
    <mergeCell ref="BL5:BS6"/>
    <mergeCell ref="BT5:CA6"/>
    <mergeCell ref="CC21:CI24"/>
    <mergeCell ref="BL13:BS14"/>
    <mergeCell ref="BT13:CA14"/>
    <mergeCell ref="BL11:BS11"/>
    <mergeCell ref="BT11:CA11"/>
    <mergeCell ref="BL12:BS12"/>
    <mergeCell ref="BT12:CA12"/>
    <mergeCell ref="BL15:BS16"/>
    <mergeCell ref="BT15:CA16"/>
    <mergeCell ref="BW21:CB24"/>
    <mergeCell ref="AY21:BC24"/>
    <mergeCell ref="BD21:BJ24"/>
    <mergeCell ref="BK21:BP24"/>
    <mergeCell ref="BQ21:BV24"/>
    <mergeCell ref="CC25:CI25"/>
    <mergeCell ref="AY26:BC26"/>
    <mergeCell ref="BD26:BJ26"/>
    <mergeCell ref="BK26:BP26"/>
    <mergeCell ref="BQ26:BV26"/>
    <mergeCell ref="BW26:CB26"/>
    <mergeCell ref="CC26:CI26"/>
    <mergeCell ref="BQ27:BV27"/>
    <mergeCell ref="BQ25:BV25"/>
    <mergeCell ref="BW25:CB25"/>
    <mergeCell ref="BW27:CB27"/>
    <mergeCell ref="CC27:CI27"/>
    <mergeCell ref="AY28:BC28"/>
    <mergeCell ref="BD28:BJ28"/>
    <mergeCell ref="BK28:BP28"/>
    <mergeCell ref="BQ28:BV28"/>
    <mergeCell ref="BW28:CB28"/>
    <mergeCell ref="CC28:CI28"/>
    <mergeCell ref="AY27:BC27"/>
    <mergeCell ref="BD27:BJ27"/>
    <mergeCell ref="BK27:BP27"/>
    <mergeCell ref="AY29:BC29"/>
    <mergeCell ref="BD29:BJ29"/>
    <mergeCell ref="BK29:BP29"/>
    <mergeCell ref="BQ29:BV29"/>
    <mergeCell ref="BW29:CB29"/>
    <mergeCell ref="CC29:CI29"/>
    <mergeCell ref="BW31:CB31"/>
    <mergeCell ref="CC31:CI31"/>
    <mergeCell ref="AY30:BC30"/>
    <mergeCell ref="BD30:BJ30"/>
    <mergeCell ref="BK30:BP30"/>
    <mergeCell ref="BQ30:BV30"/>
    <mergeCell ref="BW30:CB30"/>
    <mergeCell ref="CC30:CI30"/>
    <mergeCell ref="BW32:CB32"/>
    <mergeCell ref="CC32:CI32"/>
    <mergeCell ref="AY31:BC31"/>
    <mergeCell ref="BD31:BJ31"/>
    <mergeCell ref="AY32:BC32"/>
    <mergeCell ref="BD32:BJ32"/>
    <mergeCell ref="BK32:BP32"/>
    <mergeCell ref="BQ32:BV32"/>
    <mergeCell ref="BK31:BP31"/>
    <mergeCell ref="BQ31:BV31"/>
    <mergeCell ref="AY33:BC33"/>
    <mergeCell ref="BD33:BJ33"/>
    <mergeCell ref="BK33:BP33"/>
    <mergeCell ref="BQ33:BV33"/>
    <mergeCell ref="BW35:CB35"/>
    <mergeCell ref="CC35:CI35"/>
    <mergeCell ref="AY34:BC34"/>
    <mergeCell ref="BD34:BJ34"/>
    <mergeCell ref="BK34:BP34"/>
    <mergeCell ref="BQ34:BV34"/>
    <mergeCell ref="BW33:CB33"/>
    <mergeCell ref="CC33:CI33"/>
    <mergeCell ref="BW34:CB34"/>
    <mergeCell ref="CC34:CI34"/>
    <mergeCell ref="BW36:CB36"/>
    <mergeCell ref="CC36:CI36"/>
    <mergeCell ref="AY35:BC35"/>
    <mergeCell ref="BD35:BJ35"/>
    <mergeCell ref="AY36:BC36"/>
    <mergeCell ref="BD36:BJ36"/>
    <mergeCell ref="BK36:BP36"/>
    <mergeCell ref="BQ36:BV36"/>
    <mergeCell ref="BK35:BP35"/>
    <mergeCell ref="BQ35:BV35"/>
    <mergeCell ref="AY37:BC37"/>
    <mergeCell ref="BD37:BJ37"/>
    <mergeCell ref="BK37:BP37"/>
    <mergeCell ref="BQ37:BV37"/>
    <mergeCell ref="BW39:CB39"/>
    <mergeCell ref="CC39:CI39"/>
    <mergeCell ref="AY38:BC38"/>
    <mergeCell ref="BD38:BJ38"/>
    <mergeCell ref="BK38:BP38"/>
    <mergeCell ref="BQ38:BV38"/>
    <mergeCell ref="BW37:CB37"/>
    <mergeCell ref="CC37:CI37"/>
    <mergeCell ref="BW38:CB38"/>
    <mergeCell ref="CC38:CI38"/>
    <mergeCell ref="BW40:CB40"/>
    <mergeCell ref="CC40:CI40"/>
    <mergeCell ref="AY39:BC39"/>
    <mergeCell ref="BD39:BJ39"/>
    <mergeCell ref="AY40:BC40"/>
    <mergeCell ref="BD40:BJ40"/>
    <mergeCell ref="BK40:BP40"/>
    <mergeCell ref="BQ40:BV40"/>
    <mergeCell ref="BK39:BP39"/>
    <mergeCell ref="BQ39:BV39"/>
    <mergeCell ref="AY41:BC41"/>
    <mergeCell ref="BD41:BJ41"/>
    <mergeCell ref="BK41:BP41"/>
    <mergeCell ref="BQ41:BV41"/>
    <mergeCell ref="BW43:CB43"/>
    <mergeCell ref="CC43:CI43"/>
    <mergeCell ref="AY42:BC42"/>
    <mergeCell ref="BD42:BJ42"/>
    <mergeCell ref="BK42:BP42"/>
    <mergeCell ref="BQ42:BV42"/>
    <mergeCell ref="BW41:CB41"/>
    <mergeCell ref="CC41:CI41"/>
    <mergeCell ref="BW42:CB42"/>
    <mergeCell ref="CC42:CI42"/>
    <mergeCell ref="BW44:CB44"/>
    <mergeCell ref="CC44:CI44"/>
    <mergeCell ref="AY43:BC43"/>
    <mergeCell ref="BD43:BJ43"/>
    <mergeCell ref="AY44:BC44"/>
    <mergeCell ref="BD44:BJ44"/>
    <mergeCell ref="BK44:BP44"/>
    <mergeCell ref="BQ44:BV44"/>
    <mergeCell ref="BK43:BP43"/>
    <mergeCell ref="BQ43:BV43"/>
    <mergeCell ref="AY45:BC45"/>
    <mergeCell ref="BD45:BJ45"/>
    <mergeCell ref="BK45:BP45"/>
    <mergeCell ref="BQ45:BV45"/>
    <mergeCell ref="BW47:CB47"/>
    <mergeCell ref="CC47:CI47"/>
    <mergeCell ref="AY46:BC46"/>
    <mergeCell ref="BD46:BJ46"/>
    <mergeCell ref="BK46:BP46"/>
    <mergeCell ref="BQ46:BV46"/>
    <mergeCell ref="BW45:CB45"/>
    <mergeCell ref="CC45:CI45"/>
    <mergeCell ref="BW46:CB46"/>
    <mergeCell ref="CC46:CI46"/>
    <mergeCell ref="BW48:CB48"/>
    <mergeCell ref="CC48:CI48"/>
    <mergeCell ref="AY47:BC47"/>
    <mergeCell ref="BD47:BJ47"/>
    <mergeCell ref="AY48:BC48"/>
    <mergeCell ref="BD48:BJ48"/>
    <mergeCell ref="BK48:BP48"/>
    <mergeCell ref="BQ48:BV48"/>
    <mergeCell ref="BK47:BP47"/>
    <mergeCell ref="BQ47:BV47"/>
    <mergeCell ref="BW49:CB49"/>
    <mergeCell ref="CC49:CI49"/>
    <mergeCell ref="CC50:CI50"/>
    <mergeCell ref="AY50:BC50"/>
    <mergeCell ref="BD50:BJ50"/>
    <mergeCell ref="BK50:BP50"/>
    <mergeCell ref="AY49:BC49"/>
    <mergeCell ref="BD49:BJ49"/>
    <mergeCell ref="BK49:BP49"/>
    <mergeCell ref="BQ50:BV50"/>
    <mergeCell ref="AY51:BC51"/>
    <mergeCell ref="BD51:BJ51"/>
    <mergeCell ref="BK51:BP51"/>
    <mergeCell ref="AY52:BC52"/>
    <mergeCell ref="BD52:BJ52"/>
    <mergeCell ref="BK52:BP52"/>
    <mergeCell ref="BK56:BP56"/>
    <mergeCell ref="AY55:BC55"/>
    <mergeCell ref="AY53:BC53"/>
    <mergeCell ref="BD53:BJ53"/>
    <mergeCell ref="BK53:BP53"/>
    <mergeCell ref="AY54:BC54"/>
    <mergeCell ref="BD54:BJ54"/>
    <mergeCell ref="BK54:BP54"/>
    <mergeCell ref="CX21:DC24"/>
    <mergeCell ref="DD21:DI24"/>
    <mergeCell ref="DJ21:DP24"/>
    <mergeCell ref="BQ55:BV55"/>
    <mergeCell ref="BW55:CB55"/>
    <mergeCell ref="CC55:CI55"/>
    <mergeCell ref="BQ53:BV53"/>
    <mergeCell ref="BW53:CB53"/>
    <mergeCell ref="CC53:CI53"/>
    <mergeCell ref="BQ54:BV54"/>
    <mergeCell ref="CC56:CI56"/>
    <mergeCell ref="BW54:CB54"/>
    <mergeCell ref="CC54:CI54"/>
    <mergeCell ref="BQ51:BV51"/>
    <mergeCell ref="BW51:CB51"/>
    <mergeCell ref="CC51:CI51"/>
    <mergeCell ref="DJ26:DP26"/>
    <mergeCell ref="CK25:CQ25"/>
    <mergeCell ref="CR25:CW25"/>
    <mergeCell ref="BK57:BP57"/>
    <mergeCell ref="BQ57:BV57"/>
    <mergeCell ref="BQ52:BV52"/>
    <mergeCell ref="BW52:CB52"/>
    <mergeCell ref="CC52:CI52"/>
    <mergeCell ref="BQ49:BV49"/>
    <mergeCell ref="BW50:CB50"/>
    <mergeCell ref="DJ28:DP28"/>
    <mergeCell ref="CK27:CQ27"/>
    <mergeCell ref="CR27:CW27"/>
    <mergeCell ref="CX25:DC25"/>
    <mergeCell ref="DD25:DI25"/>
    <mergeCell ref="DJ25:DP25"/>
    <mergeCell ref="CK26:CQ26"/>
    <mergeCell ref="CR26:CW26"/>
    <mergeCell ref="CX26:DC26"/>
    <mergeCell ref="DD26:DI26"/>
    <mergeCell ref="DJ30:DP30"/>
    <mergeCell ref="CK29:CQ29"/>
    <mergeCell ref="CR29:CW29"/>
    <mergeCell ref="CX27:DC27"/>
    <mergeCell ref="DD27:DI27"/>
    <mergeCell ref="DJ27:DP27"/>
    <mergeCell ref="CK28:CQ28"/>
    <mergeCell ref="CR28:CW28"/>
    <mergeCell ref="CX28:DC28"/>
    <mergeCell ref="DD28:DI28"/>
    <mergeCell ref="DJ32:DP32"/>
    <mergeCell ref="CK31:CQ31"/>
    <mergeCell ref="CR31:CW31"/>
    <mergeCell ref="CX29:DC29"/>
    <mergeCell ref="DD29:DI29"/>
    <mergeCell ref="DJ29:DP29"/>
    <mergeCell ref="CK30:CQ30"/>
    <mergeCell ref="CR30:CW30"/>
    <mergeCell ref="CX30:DC30"/>
    <mergeCell ref="DD30:DI30"/>
    <mergeCell ref="DJ34:DP34"/>
    <mergeCell ref="CK33:CQ33"/>
    <mergeCell ref="CR33:CW33"/>
    <mergeCell ref="CX31:DC31"/>
    <mergeCell ref="DD31:DI31"/>
    <mergeCell ref="DJ31:DP31"/>
    <mergeCell ref="CK32:CQ32"/>
    <mergeCell ref="CR32:CW32"/>
    <mergeCell ref="CX32:DC32"/>
    <mergeCell ref="DD32:DI32"/>
    <mergeCell ref="DJ36:DP36"/>
    <mergeCell ref="CK35:CQ35"/>
    <mergeCell ref="CR35:CW35"/>
    <mergeCell ref="CX33:DC33"/>
    <mergeCell ref="DD33:DI33"/>
    <mergeCell ref="DJ33:DP33"/>
    <mergeCell ref="CK34:CQ34"/>
    <mergeCell ref="CR34:CW34"/>
    <mergeCell ref="CX34:DC34"/>
    <mergeCell ref="DD34:DI34"/>
    <mergeCell ref="DJ38:DP38"/>
    <mergeCell ref="CK37:CQ37"/>
    <mergeCell ref="CR37:CW37"/>
    <mergeCell ref="CX35:DC35"/>
    <mergeCell ref="DD35:DI35"/>
    <mergeCell ref="DJ35:DP35"/>
    <mergeCell ref="CK36:CQ36"/>
    <mergeCell ref="CR36:CW36"/>
    <mergeCell ref="CX36:DC36"/>
    <mergeCell ref="DD36:DI36"/>
    <mergeCell ref="DJ40:DP40"/>
    <mergeCell ref="CK39:CQ39"/>
    <mergeCell ref="CR39:CW39"/>
    <mergeCell ref="CX37:DC37"/>
    <mergeCell ref="DD37:DI37"/>
    <mergeCell ref="DJ37:DP37"/>
    <mergeCell ref="CK38:CQ38"/>
    <mergeCell ref="CR38:CW38"/>
    <mergeCell ref="CX38:DC38"/>
    <mergeCell ref="DD38:DI38"/>
    <mergeCell ref="DJ42:DP42"/>
    <mergeCell ref="CK41:CQ41"/>
    <mergeCell ref="CR41:CW41"/>
    <mergeCell ref="CX39:DC39"/>
    <mergeCell ref="DD39:DI39"/>
    <mergeCell ref="DJ39:DP39"/>
    <mergeCell ref="CK40:CQ40"/>
    <mergeCell ref="CR40:CW40"/>
    <mergeCell ref="CX40:DC40"/>
    <mergeCell ref="DD40:DI40"/>
    <mergeCell ref="DJ44:DP44"/>
    <mergeCell ref="CK43:CQ43"/>
    <mergeCell ref="CR43:CW43"/>
    <mergeCell ref="CX41:DC41"/>
    <mergeCell ref="DD41:DI41"/>
    <mergeCell ref="DJ41:DP41"/>
    <mergeCell ref="CK42:CQ42"/>
    <mergeCell ref="CR42:CW42"/>
    <mergeCell ref="CX42:DC42"/>
    <mergeCell ref="DD42:DI42"/>
    <mergeCell ref="DJ46:DP46"/>
    <mergeCell ref="CK45:CQ45"/>
    <mergeCell ref="CR45:CW45"/>
    <mergeCell ref="CX43:DC43"/>
    <mergeCell ref="DD43:DI43"/>
    <mergeCell ref="DJ43:DP43"/>
    <mergeCell ref="CK44:CQ44"/>
    <mergeCell ref="CR44:CW44"/>
    <mergeCell ref="CX44:DC44"/>
    <mergeCell ref="DD44:DI44"/>
    <mergeCell ref="DJ48:DP48"/>
    <mergeCell ref="CK47:CQ47"/>
    <mergeCell ref="CR47:CW47"/>
    <mergeCell ref="CX45:DC45"/>
    <mergeCell ref="DD45:DI45"/>
    <mergeCell ref="DJ45:DP45"/>
    <mergeCell ref="CK46:CQ46"/>
    <mergeCell ref="CR46:CW46"/>
    <mergeCell ref="CX46:DC46"/>
    <mergeCell ref="DD46:DI46"/>
    <mergeCell ref="DJ50:DP50"/>
    <mergeCell ref="CK49:CQ49"/>
    <mergeCell ref="CR49:CW49"/>
    <mergeCell ref="CX47:DC47"/>
    <mergeCell ref="DD47:DI47"/>
    <mergeCell ref="DJ47:DP47"/>
    <mergeCell ref="CK48:CQ48"/>
    <mergeCell ref="CR48:CW48"/>
    <mergeCell ref="CX48:DC48"/>
    <mergeCell ref="DD48:DI48"/>
    <mergeCell ref="DJ52:DP52"/>
    <mergeCell ref="CK51:CQ51"/>
    <mergeCell ref="CR51:CW51"/>
    <mergeCell ref="CX49:DC49"/>
    <mergeCell ref="DD49:DI49"/>
    <mergeCell ref="DJ49:DP49"/>
    <mergeCell ref="CK50:CQ50"/>
    <mergeCell ref="CR50:CW50"/>
    <mergeCell ref="CX50:DC50"/>
    <mergeCell ref="DD50:DI50"/>
    <mergeCell ref="DJ54:DP54"/>
    <mergeCell ref="CK53:CQ53"/>
    <mergeCell ref="CR53:CW53"/>
    <mergeCell ref="CX51:DC51"/>
    <mergeCell ref="DD51:DI51"/>
    <mergeCell ref="DJ51:DP51"/>
    <mergeCell ref="CK52:CQ52"/>
    <mergeCell ref="CR52:CW52"/>
    <mergeCell ref="CX52:DC52"/>
    <mergeCell ref="DD52:DI52"/>
    <mergeCell ref="DJ56:DP56"/>
    <mergeCell ref="CK55:CQ55"/>
    <mergeCell ref="CR55:CW55"/>
    <mergeCell ref="CX53:DC53"/>
    <mergeCell ref="DD53:DI53"/>
    <mergeCell ref="DJ53:DP53"/>
    <mergeCell ref="CK54:CQ54"/>
    <mergeCell ref="CR54:CW54"/>
    <mergeCell ref="CX54:DC54"/>
    <mergeCell ref="DD54:DI54"/>
    <mergeCell ref="CR56:CW56"/>
    <mergeCell ref="CX56:DC56"/>
    <mergeCell ref="DD56:DI56"/>
    <mergeCell ref="BD9:BK10"/>
    <mergeCell ref="BL9:BS10"/>
    <mergeCell ref="BT9:CA10"/>
    <mergeCell ref="CK21:CQ24"/>
    <mergeCell ref="CR21:CW24"/>
    <mergeCell ref="BQ56:BV56"/>
    <mergeCell ref="BW56:CB56"/>
    <mergeCell ref="BD7:BK8"/>
    <mergeCell ref="BL7:BS8"/>
    <mergeCell ref="BT7:CA8"/>
    <mergeCell ref="AY62:BC62"/>
    <mergeCell ref="AY63:BC63"/>
    <mergeCell ref="AY64:BC64"/>
    <mergeCell ref="BD55:BJ55"/>
    <mergeCell ref="BK55:BP55"/>
    <mergeCell ref="AY56:BC56"/>
    <mergeCell ref="BD56:BJ56"/>
    <mergeCell ref="AY66:BC66"/>
    <mergeCell ref="AY67:BC67"/>
    <mergeCell ref="AY68:BC68"/>
    <mergeCell ref="AY69:BC69"/>
    <mergeCell ref="AY70:BC70"/>
    <mergeCell ref="AY71:BC71"/>
    <mergeCell ref="AY72:BC72"/>
    <mergeCell ref="AY73:BC73"/>
    <mergeCell ref="AY74:BC74"/>
    <mergeCell ref="AY75:BC75"/>
    <mergeCell ref="AY76:BC76"/>
    <mergeCell ref="AY77:BC77"/>
    <mergeCell ref="AY78:BC78"/>
    <mergeCell ref="AY79:BC79"/>
    <mergeCell ref="AY80:BC80"/>
    <mergeCell ref="AY81:BC81"/>
    <mergeCell ref="AY82:BC82"/>
    <mergeCell ref="AY83:BC83"/>
    <mergeCell ref="AY84:BC84"/>
    <mergeCell ref="AY85:BC85"/>
    <mergeCell ref="AY86:BC86"/>
    <mergeCell ref="AY87:BC87"/>
    <mergeCell ref="AY88:BC88"/>
    <mergeCell ref="AY89:BC89"/>
    <mergeCell ref="AY90:BC90"/>
    <mergeCell ref="AY91:BC91"/>
    <mergeCell ref="AY92:BC92"/>
    <mergeCell ref="AY93:BC93"/>
    <mergeCell ref="AY94:BC94"/>
    <mergeCell ref="AY95:BC95"/>
    <mergeCell ref="AY96:BC96"/>
    <mergeCell ref="AY97:BC97"/>
    <mergeCell ref="AY98:BC98"/>
    <mergeCell ref="AY99:BC99"/>
    <mergeCell ref="AY100:BC100"/>
    <mergeCell ref="AY101:BC101"/>
    <mergeCell ref="AY102:BC102"/>
    <mergeCell ref="AY103:BC103"/>
    <mergeCell ref="AY104:BC104"/>
    <mergeCell ref="AY105:BC105"/>
    <mergeCell ref="AY106:BC106"/>
    <mergeCell ref="AY107:BC107"/>
    <mergeCell ref="AY108:BC108"/>
    <mergeCell ref="AY109:BC109"/>
    <mergeCell ref="AY110:BC110"/>
    <mergeCell ref="AY111:BC111"/>
    <mergeCell ref="AY112:BC112"/>
    <mergeCell ref="AY113:BC113"/>
    <mergeCell ref="AY114:BC114"/>
    <mergeCell ref="AY115:BC115"/>
    <mergeCell ref="AY116:BC116"/>
    <mergeCell ref="AY117:BC117"/>
    <mergeCell ref="AY118:BC118"/>
    <mergeCell ref="AY119:BC119"/>
    <mergeCell ref="AY120:BC120"/>
    <mergeCell ref="AY121:BC121"/>
    <mergeCell ref="AY122:BC122"/>
    <mergeCell ref="AY123:BC123"/>
    <mergeCell ref="AY124:BC124"/>
    <mergeCell ref="AY125:BC125"/>
    <mergeCell ref="AY126:BC126"/>
    <mergeCell ref="AY127:BC127"/>
    <mergeCell ref="AY128:BC128"/>
    <mergeCell ref="AY129:BC129"/>
    <mergeCell ref="AY130:BC130"/>
    <mergeCell ref="AY131:BC131"/>
    <mergeCell ref="AY132:BC132"/>
    <mergeCell ref="AY133:BC133"/>
    <mergeCell ref="AY134:BC134"/>
    <mergeCell ref="AY135:BC135"/>
    <mergeCell ref="AY136:BC136"/>
    <mergeCell ref="AY137:BC137"/>
    <mergeCell ref="AY138:BC138"/>
    <mergeCell ref="AY139:BC139"/>
    <mergeCell ref="AY140:BC140"/>
    <mergeCell ref="AY141:BC141"/>
    <mergeCell ref="AY142:BC142"/>
    <mergeCell ref="AY143:BC143"/>
    <mergeCell ref="AY144:BC144"/>
    <mergeCell ref="AY145:BC145"/>
    <mergeCell ref="AY146:BC146"/>
    <mergeCell ref="AY147:BC147"/>
    <mergeCell ref="AY148:BC148"/>
    <mergeCell ref="AY149:BC149"/>
    <mergeCell ref="AY150:BC150"/>
    <mergeCell ref="AY151:BC151"/>
    <mergeCell ref="AY152:BC152"/>
    <mergeCell ref="AY153:BC153"/>
    <mergeCell ref="AY154:BC154"/>
    <mergeCell ref="AY155:BC155"/>
    <mergeCell ref="AY156:BC156"/>
    <mergeCell ref="AY157:BC157"/>
    <mergeCell ref="AY158:BC158"/>
    <mergeCell ref="AY159:BC159"/>
    <mergeCell ref="AY160:BC160"/>
    <mergeCell ref="AY161:BC161"/>
    <mergeCell ref="AY162:BC162"/>
    <mergeCell ref="AY163:BC163"/>
    <mergeCell ref="AY164:BC164"/>
    <mergeCell ref="AY165:BC165"/>
    <mergeCell ref="AY166:BC166"/>
    <mergeCell ref="AY167:BC167"/>
    <mergeCell ref="AY168:BC168"/>
    <mergeCell ref="AY169:BC169"/>
    <mergeCell ref="AY170:BC170"/>
    <mergeCell ref="AY171:BC171"/>
    <mergeCell ref="AY172:BC172"/>
    <mergeCell ref="AY173:BC173"/>
    <mergeCell ref="AY174:BC174"/>
    <mergeCell ref="AY175:BC175"/>
    <mergeCell ref="AY176:BC176"/>
    <mergeCell ref="AY177:BC177"/>
    <mergeCell ref="AY178:BC178"/>
    <mergeCell ref="AY179:BC179"/>
    <mergeCell ref="AY180:BC180"/>
    <mergeCell ref="AY181:BC181"/>
    <mergeCell ref="AY182:BC182"/>
    <mergeCell ref="AY183:BC183"/>
    <mergeCell ref="AY184:BC184"/>
    <mergeCell ref="AY185:BC185"/>
    <mergeCell ref="AY186:BC186"/>
    <mergeCell ref="AY187:BC187"/>
    <mergeCell ref="AY188:BC188"/>
    <mergeCell ref="AY189:BC189"/>
    <mergeCell ref="AY190:BC190"/>
    <mergeCell ref="AY191:BC191"/>
    <mergeCell ref="AY192:BC192"/>
    <mergeCell ref="AY193:BC193"/>
    <mergeCell ref="AY194:BC194"/>
    <mergeCell ref="AY195:BC195"/>
    <mergeCell ref="AY196:BC196"/>
    <mergeCell ref="AY197:BC197"/>
    <mergeCell ref="AY198:BC198"/>
    <mergeCell ref="AY199:BC199"/>
    <mergeCell ref="AY200:BC200"/>
    <mergeCell ref="AY201:BC201"/>
    <mergeCell ref="AY202:BC202"/>
    <mergeCell ref="AY203:BC203"/>
    <mergeCell ref="AY204:BC204"/>
    <mergeCell ref="AY205:BC205"/>
    <mergeCell ref="AY206:BC206"/>
    <mergeCell ref="AY207:BC207"/>
    <mergeCell ref="AY208:BC208"/>
    <mergeCell ref="AY209:BC209"/>
    <mergeCell ref="AY210:BC210"/>
    <mergeCell ref="AY211:BC211"/>
    <mergeCell ref="AY212:BC212"/>
    <mergeCell ref="AY213:BC213"/>
    <mergeCell ref="AY214:BC214"/>
    <mergeCell ref="AY215:BC215"/>
    <mergeCell ref="AY216:BC216"/>
    <mergeCell ref="AY217:BC217"/>
    <mergeCell ref="AY218:BC218"/>
    <mergeCell ref="AY219:BC219"/>
    <mergeCell ref="AY220:BC220"/>
    <mergeCell ref="AY221:BC221"/>
    <mergeCell ref="AY222:BC222"/>
    <mergeCell ref="AY223:BC223"/>
    <mergeCell ref="AY224:BC224"/>
    <mergeCell ref="AY225:BC225"/>
    <mergeCell ref="AY226:BC226"/>
    <mergeCell ref="AY227:BC227"/>
    <mergeCell ref="AY228:BC228"/>
    <mergeCell ref="AY229:BC229"/>
    <mergeCell ref="AY230:BC230"/>
    <mergeCell ref="AY231:BC231"/>
    <mergeCell ref="AY232:BC232"/>
    <mergeCell ref="AY233:BC233"/>
    <mergeCell ref="AY234:BC234"/>
    <mergeCell ref="AY235:BC235"/>
    <mergeCell ref="AY236:BC236"/>
    <mergeCell ref="AY237:BC237"/>
    <mergeCell ref="AY238:BC238"/>
    <mergeCell ref="AY239:BC239"/>
    <mergeCell ref="AY240:BC240"/>
    <mergeCell ref="AY241:BC241"/>
    <mergeCell ref="AY242:BC242"/>
    <mergeCell ref="AY243:BC243"/>
    <mergeCell ref="AY244:BC244"/>
    <mergeCell ref="AY245:BC245"/>
    <mergeCell ref="AY246:BC246"/>
    <mergeCell ref="AY247:BC247"/>
    <mergeCell ref="AY248:BC248"/>
    <mergeCell ref="AY249:BC249"/>
    <mergeCell ref="AY250:BC250"/>
    <mergeCell ref="AY251:BC251"/>
    <mergeCell ref="AY252:BC252"/>
    <mergeCell ref="AY253:BC253"/>
    <mergeCell ref="AY254:BC254"/>
    <mergeCell ref="AY255:BC255"/>
    <mergeCell ref="AY256:BC256"/>
    <mergeCell ref="AY257:BC257"/>
    <mergeCell ref="AY258:BC258"/>
    <mergeCell ref="AY259:BC259"/>
    <mergeCell ref="AY260:BC260"/>
    <mergeCell ref="AY261:BC261"/>
    <mergeCell ref="AY262:BC262"/>
    <mergeCell ref="AY263:BC263"/>
    <mergeCell ref="AY264:BC264"/>
    <mergeCell ref="AY265:BC265"/>
    <mergeCell ref="BK58:BP58"/>
    <mergeCell ref="BK59:BP59"/>
    <mergeCell ref="BK60:BP60"/>
    <mergeCell ref="BK61:BP61"/>
    <mergeCell ref="BK62:BP62"/>
    <mergeCell ref="BK63:BP63"/>
    <mergeCell ref="BK64:BP64"/>
    <mergeCell ref="BK65:BP65"/>
    <mergeCell ref="BK66:BP66"/>
    <mergeCell ref="BK67:BP67"/>
    <mergeCell ref="BK68:BP68"/>
    <mergeCell ref="BK69:BP69"/>
    <mergeCell ref="BK70:BP70"/>
    <mergeCell ref="BK71:BP71"/>
    <mergeCell ref="BK72:BP72"/>
    <mergeCell ref="BK73:BP73"/>
    <mergeCell ref="BK74:BP74"/>
    <mergeCell ref="BK75:BP75"/>
    <mergeCell ref="BK76:BP76"/>
    <mergeCell ref="BK77:BP77"/>
    <mergeCell ref="BK78:BP78"/>
    <mergeCell ref="BK79:BP79"/>
    <mergeCell ref="BK80:BP80"/>
    <mergeCell ref="BK81:BP81"/>
    <mergeCell ref="BK82:BP82"/>
    <mergeCell ref="BK83:BP83"/>
    <mergeCell ref="BK84:BP84"/>
    <mergeCell ref="BK85:BP85"/>
    <mergeCell ref="BK86:BP86"/>
    <mergeCell ref="BK87:BP87"/>
    <mergeCell ref="BK88:BP88"/>
    <mergeCell ref="BK89:BP89"/>
    <mergeCell ref="BK90:BP90"/>
    <mergeCell ref="BK91:BP91"/>
    <mergeCell ref="BK92:BP92"/>
    <mergeCell ref="BK93:BP93"/>
    <mergeCell ref="BK94:BP94"/>
    <mergeCell ref="BK95:BP95"/>
    <mergeCell ref="BK96:BP96"/>
    <mergeCell ref="BK97:BP97"/>
    <mergeCell ref="BK98:BP98"/>
    <mergeCell ref="BK99:BP99"/>
    <mergeCell ref="BK100:BP100"/>
    <mergeCell ref="BK101:BP101"/>
    <mergeCell ref="BK102:BP102"/>
    <mergeCell ref="BK103:BP103"/>
    <mergeCell ref="BK104:BP104"/>
    <mergeCell ref="BK105:BP105"/>
    <mergeCell ref="BK106:BP106"/>
    <mergeCell ref="BK107:BP107"/>
    <mergeCell ref="BK108:BP108"/>
    <mergeCell ref="BK109:BP109"/>
    <mergeCell ref="BK110:BP110"/>
    <mergeCell ref="BK111:BP111"/>
    <mergeCell ref="BK112:BP112"/>
    <mergeCell ref="BK113:BP113"/>
    <mergeCell ref="BK114:BP114"/>
    <mergeCell ref="BK115:BP115"/>
    <mergeCell ref="BK116:BP116"/>
    <mergeCell ref="BK117:BP117"/>
    <mergeCell ref="BK118:BP118"/>
    <mergeCell ref="BK119:BP119"/>
    <mergeCell ref="BK120:BP120"/>
    <mergeCell ref="BK121:BP121"/>
    <mergeCell ref="BK122:BP122"/>
    <mergeCell ref="BK123:BP123"/>
    <mergeCell ref="BK124:BP124"/>
    <mergeCell ref="BK125:BP125"/>
    <mergeCell ref="BK126:BP126"/>
    <mergeCell ref="BK127:BP127"/>
    <mergeCell ref="BK128:BP128"/>
    <mergeCell ref="BK129:BP129"/>
    <mergeCell ref="BK130:BP130"/>
    <mergeCell ref="BK131:BP131"/>
    <mergeCell ref="BK132:BP132"/>
    <mergeCell ref="BK133:BP133"/>
    <mergeCell ref="BK134:BP134"/>
    <mergeCell ref="BK135:BP135"/>
    <mergeCell ref="BK136:BP136"/>
    <mergeCell ref="BK137:BP137"/>
    <mergeCell ref="BK138:BP138"/>
    <mergeCell ref="BK139:BP139"/>
    <mergeCell ref="BK140:BP140"/>
    <mergeCell ref="BK141:BP141"/>
    <mergeCell ref="BK142:BP142"/>
    <mergeCell ref="BK143:BP143"/>
    <mergeCell ref="BK144:BP144"/>
    <mergeCell ref="BK145:BP145"/>
    <mergeCell ref="BK146:BP146"/>
    <mergeCell ref="BK147:BP147"/>
    <mergeCell ref="BK148:BP148"/>
    <mergeCell ref="BK149:BP149"/>
    <mergeCell ref="BK150:BP150"/>
    <mergeCell ref="BK151:BP151"/>
    <mergeCell ref="BK152:BP152"/>
    <mergeCell ref="BK153:BP153"/>
    <mergeCell ref="BK154:BP154"/>
    <mergeCell ref="BK155:BP155"/>
    <mergeCell ref="BK156:BP156"/>
    <mergeCell ref="BK157:BP157"/>
    <mergeCell ref="BK158:BP158"/>
    <mergeCell ref="BK159:BP159"/>
    <mergeCell ref="BK160:BP160"/>
    <mergeCell ref="BK161:BP161"/>
    <mergeCell ref="BK162:BP162"/>
    <mergeCell ref="BK163:BP163"/>
    <mergeCell ref="BK164:BP164"/>
    <mergeCell ref="BK165:BP165"/>
    <mergeCell ref="BK166:BP166"/>
    <mergeCell ref="BK167:BP167"/>
    <mergeCell ref="BK168:BP168"/>
    <mergeCell ref="BK169:BP169"/>
    <mergeCell ref="BK170:BP170"/>
    <mergeCell ref="BK171:BP171"/>
    <mergeCell ref="BK172:BP172"/>
    <mergeCell ref="BK173:BP173"/>
    <mergeCell ref="BK174:BP174"/>
    <mergeCell ref="BK175:BP175"/>
    <mergeCell ref="BK176:BP176"/>
    <mergeCell ref="BK177:BP177"/>
    <mergeCell ref="BK178:BP178"/>
    <mergeCell ref="BK179:BP179"/>
    <mergeCell ref="BK180:BP180"/>
    <mergeCell ref="BK181:BP181"/>
    <mergeCell ref="BK182:BP182"/>
    <mergeCell ref="BK183:BP183"/>
    <mergeCell ref="BK184:BP184"/>
    <mergeCell ref="BK185:BP185"/>
    <mergeCell ref="BK186:BP186"/>
    <mergeCell ref="BK187:BP187"/>
    <mergeCell ref="BK188:BP188"/>
    <mergeCell ref="BK189:BP189"/>
    <mergeCell ref="BK190:BP190"/>
    <mergeCell ref="BK191:BP191"/>
    <mergeCell ref="BK192:BP192"/>
    <mergeCell ref="BK193:BP193"/>
    <mergeCell ref="BK194:BP194"/>
    <mergeCell ref="BK195:BP195"/>
    <mergeCell ref="BK196:BP196"/>
    <mergeCell ref="BK197:BP197"/>
    <mergeCell ref="BK198:BP198"/>
    <mergeCell ref="BK199:BP199"/>
    <mergeCell ref="BK200:BP200"/>
    <mergeCell ref="BK201:BP201"/>
    <mergeCell ref="BK202:BP202"/>
    <mergeCell ref="BK203:BP203"/>
    <mergeCell ref="BK204:BP204"/>
    <mergeCell ref="BK205:BP205"/>
    <mergeCell ref="BK206:BP206"/>
    <mergeCell ref="BK207:BP207"/>
    <mergeCell ref="BK208:BP208"/>
    <mergeCell ref="BK209:BP209"/>
    <mergeCell ref="BK210:BP210"/>
    <mergeCell ref="BK211:BP211"/>
    <mergeCell ref="BK212:BP212"/>
    <mergeCell ref="BK213:BP213"/>
    <mergeCell ref="BK214:BP214"/>
    <mergeCell ref="BK215:BP215"/>
    <mergeCell ref="BK216:BP216"/>
    <mergeCell ref="BK217:BP217"/>
    <mergeCell ref="BK218:BP218"/>
    <mergeCell ref="BK219:BP219"/>
    <mergeCell ref="BK220:BP220"/>
    <mergeCell ref="BK221:BP221"/>
    <mergeCell ref="BK222:BP222"/>
    <mergeCell ref="BK223:BP223"/>
    <mergeCell ref="BK224:BP224"/>
    <mergeCell ref="BK225:BP225"/>
    <mergeCell ref="BK226:BP226"/>
    <mergeCell ref="BK227:BP227"/>
    <mergeCell ref="BK228:BP228"/>
    <mergeCell ref="BK229:BP229"/>
    <mergeCell ref="BK230:BP230"/>
    <mergeCell ref="BK231:BP231"/>
    <mergeCell ref="BK232:BP232"/>
    <mergeCell ref="BK233:BP233"/>
    <mergeCell ref="BK234:BP234"/>
    <mergeCell ref="BK235:BP235"/>
    <mergeCell ref="BK236:BP236"/>
    <mergeCell ref="BK237:BP237"/>
    <mergeCell ref="BK238:BP238"/>
    <mergeCell ref="BK239:BP239"/>
    <mergeCell ref="BK240:BP240"/>
    <mergeCell ref="BK241:BP241"/>
    <mergeCell ref="BK242:BP242"/>
    <mergeCell ref="BK243:BP243"/>
    <mergeCell ref="BK244:BP244"/>
    <mergeCell ref="BK245:BP245"/>
    <mergeCell ref="BK246:BP246"/>
    <mergeCell ref="BK247:BP247"/>
    <mergeCell ref="BK248:BP248"/>
    <mergeCell ref="BK249:BP249"/>
    <mergeCell ref="BK250:BP250"/>
    <mergeCell ref="BK251:BP251"/>
    <mergeCell ref="BK252:BP252"/>
    <mergeCell ref="BK253:BP253"/>
    <mergeCell ref="BK254:BP254"/>
    <mergeCell ref="BK255:BP255"/>
    <mergeCell ref="BK256:BP256"/>
    <mergeCell ref="BK257:BP257"/>
    <mergeCell ref="BK258:BP258"/>
    <mergeCell ref="BK259:BP259"/>
    <mergeCell ref="BK260:BP260"/>
    <mergeCell ref="BK261:BP261"/>
    <mergeCell ref="BK262:BP262"/>
    <mergeCell ref="BK263:BP263"/>
    <mergeCell ref="BK264:BP264"/>
    <mergeCell ref="BK265:BP265"/>
    <mergeCell ref="BK266:BP266"/>
    <mergeCell ref="BK267:BP267"/>
    <mergeCell ref="BK268:BP268"/>
    <mergeCell ref="BK269:BP269"/>
    <mergeCell ref="BK270:BP270"/>
    <mergeCell ref="BK271:BP271"/>
    <mergeCell ref="BK272:BP272"/>
    <mergeCell ref="BK273:BP273"/>
    <mergeCell ref="BK274:BP274"/>
    <mergeCell ref="BK275:BP275"/>
    <mergeCell ref="BK276:BP276"/>
    <mergeCell ref="BK277:BP277"/>
    <mergeCell ref="BK278:BP278"/>
    <mergeCell ref="BK279:BP279"/>
    <mergeCell ref="BK280:BP280"/>
    <mergeCell ref="BK281:BP281"/>
    <mergeCell ref="BK282:BP282"/>
    <mergeCell ref="BK283:BP283"/>
    <mergeCell ref="BK284:BP284"/>
    <mergeCell ref="BK285:BP285"/>
    <mergeCell ref="BK286:BP286"/>
    <mergeCell ref="BK287:BP287"/>
    <mergeCell ref="BK288:BP288"/>
    <mergeCell ref="BK289:BP289"/>
    <mergeCell ref="BK290:BP290"/>
    <mergeCell ref="BK291:BP291"/>
    <mergeCell ref="BK292:BP292"/>
    <mergeCell ref="BK293:BP293"/>
    <mergeCell ref="BK294:BP294"/>
    <mergeCell ref="BW57:CB57"/>
    <mergeCell ref="BW58:CB58"/>
    <mergeCell ref="BW59:CB59"/>
    <mergeCell ref="BW60:CB60"/>
    <mergeCell ref="BW61:CB61"/>
    <mergeCell ref="BW62:CB62"/>
    <mergeCell ref="BW63:CB63"/>
    <mergeCell ref="BW64:CB64"/>
    <mergeCell ref="BW65:CB65"/>
    <mergeCell ref="BW66:CB66"/>
    <mergeCell ref="BW67:CB67"/>
    <mergeCell ref="BW68:CB68"/>
    <mergeCell ref="BW69:CB69"/>
    <mergeCell ref="BW70:CB70"/>
    <mergeCell ref="BW71:CB71"/>
    <mergeCell ref="BW72:CB72"/>
    <mergeCell ref="BW73:CB73"/>
    <mergeCell ref="BW74:CB74"/>
    <mergeCell ref="BW75:CB75"/>
    <mergeCell ref="BW76:CB76"/>
    <mergeCell ref="BW77:CB77"/>
    <mergeCell ref="BW78:CB78"/>
    <mergeCell ref="BW79:CB79"/>
    <mergeCell ref="BW80:CB80"/>
    <mergeCell ref="BW81:CB81"/>
    <mergeCell ref="BW82:CB82"/>
    <mergeCell ref="BW83:CB83"/>
    <mergeCell ref="BW84:CB84"/>
    <mergeCell ref="BW85:CB85"/>
    <mergeCell ref="BW86:CB86"/>
    <mergeCell ref="BW87:CB87"/>
    <mergeCell ref="BW88:CB88"/>
    <mergeCell ref="BW89:CB89"/>
    <mergeCell ref="BW90:CB90"/>
    <mergeCell ref="BW91:CB91"/>
    <mergeCell ref="BW92:CB92"/>
    <mergeCell ref="BW93:CB93"/>
    <mergeCell ref="BW94:CB94"/>
    <mergeCell ref="BW95:CB95"/>
    <mergeCell ref="BW96:CB96"/>
    <mergeCell ref="BW97:CB97"/>
    <mergeCell ref="BW98:CB98"/>
    <mergeCell ref="BW99:CB99"/>
    <mergeCell ref="BW100:CB100"/>
    <mergeCell ref="BW101:CB101"/>
    <mergeCell ref="BW102:CB102"/>
    <mergeCell ref="BW103:CB103"/>
    <mergeCell ref="BW104:CB104"/>
    <mergeCell ref="BW105:CB105"/>
    <mergeCell ref="BW106:CB106"/>
    <mergeCell ref="BW107:CB107"/>
    <mergeCell ref="BW108:CB108"/>
    <mergeCell ref="BW109:CB109"/>
    <mergeCell ref="BW110:CB110"/>
    <mergeCell ref="BW111:CB111"/>
    <mergeCell ref="BW112:CB112"/>
    <mergeCell ref="BW113:CB113"/>
    <mergeCell ref="BW114:CB114"/>
    <mergeCell ref="BW115:CB115"/>
    <mergeCell ref="BW116:CB116"/>
    <mergeCell ref="BW117:CB117"/>
    <mergeCell ref="BW118:CB118"/>
    <mergeCell ref="BW119:CB119"/>
    <mergeCell ref="BW120:CB120"/>
    <mergeCell ref="BW121:CB121"/>
    <mergeCell ref="BW122:CB122"/>
    <mergeCell ref="BW123:CB123"/>
    <mergeCell ref="BW124:CB124"/>
    <mergeCell ref="BW125:CB125"/>
    <mergeCell ref="BW126:CB126"/>
    <mergeCell ref="BW127:CB127"/>
    <mergeCell ref="BW128:CB128"/>
    <mergeCell ref="BW129:CB129"/>
    <mergeCell ref="BW130:CB130"/>
    <mergeCell ref="BW131:CB131"/>
    <mergeCell ref="BW132:CB132"/>
    <mergeCell ref="BW133:CB133"/>
    <mergeCell ref="BW134:CB134"/>
    <mergeCell ref="BW135:CB135"/>
    <mergeCell ref="BW136:CB136"/>
    <mergeCell ref="BW137:CB137"/>
    <mergeCell ref="BW138:CB138"/>
    <mergeCell ref="BW139:CB139"/>
    <mergeCell ref="BW140:CB140"/>
    <mergeCell ref="BW141:CB141"/>
    <mergeCell ref="BW142:CB142"/>
    <mergeCell ref="BW143:CB143"/>
    <mergeCell ref="BW144:CB144"/>
    <mergeCell ref="BW145:CB145"/>
    <mergeCell ref="BW146:CB146"/>
    <mergeCell ref="BW147:CB147"/>
    <mergeCell ref="BW148:CB148"/>
    <mergeCell ref="BW149:CB149"/>
    <mergeCell ref="BW150:CB150"/>
    <mergeCell ref="BW151:CB151"/>
    <mergeCell ref="BW152:CB152"/>
    <mergeCell ref="BW153:CB153"/>
    <mergeCell ref="BW154:CB154"/>
    <mergeCell ref="BW155:CB155"/>
    <mergeCell ref="BW156:CB156"/>
    <mergeCell ref="BW157:CB157"/>
    <mergeCell ref="BW158:CB158"/>
    <mergeCell ref="BW159:CB159"/>
    <mergeCell ref="BW160:CB160"/>
    <mergeCell ref="BW161:CB161"/>
    <mergeCell ref="BW162:CB162"/>
    <mergeCell ref="BW163:CB163"/>
    <mergeCell ref="BW164:CB164"/>
    <mergeCell ref="BW165:CB165"/>
    <mergeCell ref="BW166:CB166"/>
    <mergeCell ref="BW167:CB167"/>
    <mergeCell ref="BW168:CB168"/>
    <mergeCell ref="BW169:CB169"/>
    <mergeCell ref="BW170:CB170"/>
    <mergeCell ref="BW171:CB171"/>
    <mergeCell ref="BW172:CB172"/>
    <mergeCell ref="BW173:CB173"/>
    <mergeCell ref="BW174:CB174"/>
    <mergeCell ref="BW175:CB175"/>
    <mergeCell ref="BW176:CB176"/>
    <mergeCell ref="BW177:CB177"/>
    <mergeCell ref="BW178:CB178"/>
    <mergeCell ref="BW179:CB179"/>
    <mergeCell ref="BW180:CB180"/>
    <mergeCell ref="BW181:CB181"/>
    <mergeCell ref="BW182:CB182"/>
    <mergeCell ref="BW183:CB183"/>
    <mergeCell ref="BW184:CB184"/>
    <mergeCell ref="BW185:CB185"/>
    <mergeCell ref="BW186:CB186"/>
    <mergeCell ref="BW187:CB187"/>
    <mergeCell ref="BW188:CB188"/>
    <mergeCell ref="BW189:CB189"/>
    <mergeCell ref="BW190:CB190"/>
    <mergeCell ref="BW191:CB191"/>
    <mergeCell ref="BW192:CB192"/>
    <mergeCell ref="BW193:CB193"/>
    <mergeCell ref="BW194:CB194"/>
    <mergeCell ref="BW195:CB195"/>
    <mergeCell ref="BW196:CB196"/>
    <mergeCell ref="BW197:CB197"/>
    <mergeCell ref="BW198:CB198"/>
    <mergeCell ref="BW199:CB199"/>
    <mergeCell ref="BW200:CB200"/>
    <mergeCell ref="BW201:CB201"/>
    <mergeCell ref="BW202:CB202"/>
    <mergeCell ref="BW203:CB203"/>
    <mergeCell ref="BW204:CB204"/>
    <mergeCell ref="BW205:CB205"/>
    <mergeCell ref="BW206:CB206"/>
    <mergeCell ref="BW207:CB207"/>
    <mergeCell ref="BW208:CB208"/>
    <mergeCell ref="BW209:CB209"/>
    <mergeCell ref="BW210:CB210"/>
    <mergeCell ref="BW211:CB211"/>
    <mergeCell ref="BW212:CB212"/>
    <mergeCell ref="BW213:CB213"/>
    <mergeCell ref="BW214:CB214"/>
    <mergeCell ref="BW215:CB215"/>
    <mergeCell ref="BW216:CB216"/>
    <mergeCell ref="BW217:CB217"/>
    <mergeCell ref="BW218:CB218"/>
    <mergeCell ref="BW219:CB219"/>
    <mergeCell ref="BW220:CB220"/>
    <mergeCell ref="BW221:CB221"/>
    <mergeCell ref="BW222:CB222"/>
    <mergeCell ref="BW223:CB223"/>
    <mergeCell ref="BW224:CB224"/>
    <mergeCell ref="BW225:CB225"/>
    <mergeCell ref="BW226:CB226"/>
    <mergeCell ref="BW227:CB227"/>
    <mergeCell ref="BW228:CB228"/>
    <mergeCell ref="BW229:CB229"/>
    <mergeCell ref="BW230:CB230"/>
    <mergeCell ref="BW231:CB231"/>
    <mergeCell ref="BW232:CB232"/>
    <mergeCell ref="BW233:CB233"/>
    <mergeCell ref="BW234:CB234"/>
    <mergeCell ref="BW235:CB235"/>
    <mergeCell ref="BW236:CB236"/>
    <mergeCell ref="BW237:CB237"/>
    <mergeCell ref="BW238:CB238"/>
    <mergeCell ref="BW239:CB239"/>
    <mergeCell ref="BW240:CB240"/>
    <mergeCell ref="BW241:CB241"/>
    <mergeCell ref="BW242:CB242"/>
    <mergeCell ref="BW243:CB243"/>
    <mergeCell ref="BW244:CB244"/>
    <mergeCell ref="BW245:CB245"/>
    <mergeCell ref="BW246:CB246"/>
    <mergeCell ref="BW247:CB247"/>
    <mergeCell ref="BW248:CB248"/>
    <mergeCell ref="BW249:CB249"/>
    <mergeCell ref="BW250:CB250"/>
    <mergeCell ref="BW251:CB251"/>
    <mergeCell ref="BW252:CB252"/>
    <mergeCell ref="BW253:CB253"/>
    <mergeCell ref="BW254:CB254"/>
    <mergeCell ref="BW255:CB255"/>
    <mergeCell ref="BW256:CB256"/>
    <mergeCell ref="BW257:CB257"/>
    <mergeCell ref="BW258:CB258"/>
    <mergeCell ref="BW259:CB259"/>
    <mergeCell ref="BW260:CB260"/>
    <mergeCell ref="BW261:CB261"/>
    <mergeCell ref="BW262:CB262"/>
    <mergeCell ref="BW263:CB263"/>
    <mergeCell ref="BW264:CB264"/>
    <mergeCell ref="BW265:CB265"/>
    <mergeCell ref="BQ58:BV58"/>
    <mergeCell ref="BQ59:BV59"/>
    <mergeCell ref="BQ60:BV60"/>
    <mergeCell ref="BQ61:BV61"/>
    <mergeCell ref="BQ62:BV62"/>
    <mergeCell ref="BQ63:BV63"/>
    <mergeCell ref="BQ64:BV64"/>
    <mergeCell ref="BQ65:BV65"/>
    <mergeCell ref="BQ66:BV66"/>
    <mergeCell ref="BQ67:BV67"/>
    <mergeCell ref="BQ68:BV68"/>
    <mergeCell ref="BQ69:BV69"/>
    <mergeCell ref="BQ70:BV70"/>
    <mergeCell ref="BQ71:BV71"/>
    <mergeCell ref="BQ72:BV72"/>
    <mergeCell ref="BQ73:BV73"/>
    <mergeCell ref="BQ74:BV74"/>
    <mergeCell ref="BQ75:BV75"/>
    <mergeCell ref="BQ76:BV76"/>
    <mergeCell ref="BQ77:BV77"/>
    <mergeCell ref="BQ78:BV78"/>
    <mergeCell ref="BQ79:BV79"/>
    <mergeCell ref="BQ80:BV80"/>
    <mergeCell ref="BQ81:BV81"/>
    <mergeCell ref="BQ82:BV82"/>
    <mergeCell ref="BQ83:BV83"/>
    <mergeCell ref="BQ84:BV84"/>
    <mergeCell ref="BQ85:BV85"/>
    <mergeCell ref="BQ86:BV86"/>
    <mergeCell ref="BQ87:BV87"/>
    <mergeCell ref="BQ88:BV88"/>
    <mergeCell ref="BQ89:BV89"/>
    <mergeCell ref="BQ90:BV90"/>
    <mergeCell ref="BQ91:BV91"/>
    <mergeCell ref="BQ92:BV92"/>
    <mergeCell ref="BQ93:BV93"/>
    <mergeCell ref="BQ94:BV94"/>
    <mergeCell ref="BQ95:BV95"/>
    <mergeCell ref="BQ96:BV96"/>
    <mergeCell ref="BQ97:BV97"/>
    <mergeCell ref="BQ98:BV98"/>
    <mergeCell ref="BQ99:BV99"/>
    <mergeCell ref="BQ100:BV100"/>
    <mergeCell ref="BQ101:BV101"/>
    <mergeCell ref="BQ102:BV102"/>
    <mergeCell ref="BQ103:BV103"/>
    <mergeCell ref="BQ104:BV104"/>
    <mergeCell ref="BQ105:BV105"/>
    <mergeCell ref="BQ106:BV106"/>
    <mergeCell ref="BQ107:BV107"/>
    <mergeCell ref="BQ108:BV108"/>
    <mergeCell ref="BQ109:BV109"/>
    <mergeCell ref="BQ110:BV110"/>
    <mergeCell ref="BQ111:BV111"/>
    <mergeCell ref="BQ112:BV112"/>
    <mergeCell ref="BQ113:BV113"/>
    <mergeCell ref="BQ114:BV114"/>
    <mergeCell ref="BQ115:BV115"/>
    <mergeCell ref="BQ116:BV116"/>
    <mergeCell ref="BQ117:BV117"/>
    <mergeCell ref="BQ118:BV118"/>
    <mergeCell ref="BQ119:BV119"/>
    <mergeCell ref="BQ120:BV120"/>
    <mergeCell ref="BQ121:BV121"/>
    <mergeCell ref="BQ122:BV122"/>
    <mergeCell ref="BQ123:BV123"/>
    <mergeCell ref="BQ124:BV124"/>
    <mergeCell ref="BQ125:BV125"/>
    <mergeCell ref="BQ126:BV126"/>
    <mergeCell ref="BQ127:BV127"/>
    <mergeCell ref="BQ128:BV128"/>
    <mergeCell ref="BQ129:BV129"/>
    <mergeCell ref="BQ130:BV130"/>
    <mergeCell ref="BQ131:BV131"/>
    <mergeCell ref="BQ132:BV132"/>
    <mergeCell ref="BQ133:BV133"/>
    <mergeCell ref="BQ134:BV134"/>
    <mergeCell ref="BQ135:BV135"/>
    <mergeCell ref="BQ136:BV136"/>
    <mergeCell ref="BQ137:BV137"/>
    <mergeCell ref="BQ138:BV138"/>
    <mergeCell ref="BQ139:BV139"/>
    <mergeCell ref="BQ140:BV140"/>
    <mergeCell ref="BQ141:BV141"/>
    <mergeCell ref="BQ142:BV142"/>
    <mergeCell ref="BQ143:BV143"/>
    <mergeCell ref="BQ144:BV144"/>
    <mergeCell ref="BQ145:BV145"/>
    <mergeCell ref="BQ146:BV146"/>
    <mergeCell ref="BQ147:BV147"/>
    <mergeCell ref="BQ148:BV148"/>
    <mergeCell ref="BQ149:BV149"/>
    <mergeCell ref="BQ150:BV150"/>
    <mergeCell ref="BQ151:BV151"/>
    <mergeCell ref="BQ152:BV152"/>
    <mergeCell ref="BQ153:BV153"/>
    <mergeCell ref="BQ154:BV154"/>
    <mergeCell ref="BQ155:BV155"/>
    <mergeCell ref="BQ156:BV156"/>
    <mergeCell ref="BQ157:BV157"/>
    <mergeCell ref="BQ158:BV158"/>
    <mergeCell ref="BQ159:BV159"/>
    <mergeCell ref="BQ160:BV160"/>
    <mergeCell ref="BQ161:BV161"/>
    <mergeCell ref="BQ162:BV162"/>
    <mergeCell ref="BQ163:BV163"/>
    <mergeCell ref="BQ164:BV164"/>
    <mergeCell ref="BQ165:BV165"/>
    <mergeCell ref="BQ166:BV166"/>
    <mergeCell ref="BQ167:BV167"/>
    <mergeCell ref="BQ168:BV168"/>
    <mergeCell ref="BQ169:BV169"/>
    <mergeCell ref="BQ170:BV170"/>
    <mergeCell ref="BQ171:BV171"/>
    <mergeCell ref="BQ172:BV172"/>
    <mergeCell ref="BQ173:BV173"/>
    <mergeCell ref="BQ174:BV174"/>
    <mergeCell ref="BQ175:BV175"/>
    <mergeCell ref="BQ176:BV176"/>
    <mergeCell ref="BQ177:BV177"/>
    <mergeCell ref="BQ178:BV178"/>
    <mergeCell ref="BQ179:BV179"/>
    <mergeCell ref="BQ180:BV180"/>
    <mergeCell ref="BQ181:BV181"/>
    <mergeCell ref="BQ182:BV182"/>
    <mergeCell ref="BQ183:BV183"/>
    <mergeCell ref="BQ184:BV184"/>
    <mergeCell ref="BQ185:BV185"/>
    <mergeCell ref="BQ186:BV186"/>
    <mergeCell ref="BQ187:BV187"/>
    <mergeCell ref="BQ188:BV188"/>
    <mergeCell ref="BQ189:BV189"/>
    <mergeCell ref="BQ190:BV190"/>
    <mergeCell ref="BQ191:BV191"/>
    <mergeCell ref="BQ192:BV192"/>
    <mergeCell ref="BQ193:BV193"/>
    <mergeCell ref="BQ194:BV194"/>
    <mergeCell ref="BQ195:BV195"/>
    <mergeCell ref="BQ196:BV196"/>
    <mergeCell ref="BQ197:BV197"/>
    <mergeCell ref="BQ198:BV198"/>
    <mergeCell ref="BQ199:BV199"/>
    <mergeCell ref="BQ200:BV200"/>
    <mergeCell ref="BQ201:BV201"/>
    <mergeCell ref="BQ202:BV202"/>
    <mergeCell ref="BQ203:BV203"/>
    <mergeCell ref="BQ204:BV204"/>
    <mergeCell ref="BQ205:BV205"/>
    <mergeCell ref="BQ206:BV206"/>
    <mergeCell ref="BQ207:BV207"/>
    <mergeCell ref="BQ208:BV208"/>
    <mergeCell ref="BQ209:BV209"/>
    <mergeCell ref="BQ210:BV210"/>
    <mergeCell ref="BQ211:BV211"/>
    <mergeCell ref="BQ212:BV212"/>
    <mergeCell ref="BQ213:BV213"/>
    <mergeCell ref="BQ214:BV214"/>
    <mergeCell ref="BQ215:BV215"/>
    <mergeCell ref="BQ216:BV216"/>
    <mergeCell ref="BQ217:BV217"/>
    <mergeCell ref="BQ218:BV218"/>
    <mergeCell ref="BQ219:BV219"/>
    <mergeCell ref="BQ220:BV220"/>
    <mergeCell ref="BQ221:BV221"/>
    <mergeCell ref="BQ222:BV222"/>
    <mergeCell ref="BQ223:BV223"/>
    <mergeCell ref="BQ224:BV224"/>
    <mergeCell ref="BQ225:BV225"/>
    <mergeCell ref="BQ226:BV226"/>
    <mergeCell ref="BQ227:BV227"/>
    <mergeCell ref="BQ228:BV228"/>
    <mergeCell ref="BQ229:BV229"/>
    <mergeCell ref="BQ230:BV230"/>
    <mergeCell ref="BQ231:BV231"/>
    <mergeCell ref="BQ232:BV232"/>
    <mergeCell ref="BQ233:BV233"/>
    <mergeCell ref="BQ234:BV234"/>
    <mergeCell ref="BQ235:BV235"/>
    <mergeCell ref="BQ236:BV236"/>
    <mergeCell ref="BQ237:BV237"/>
    <mergeCell ref="BQ238:BV238"/>
    <mergeCell ref="BQ239:BV239"/>
    <mergeCell ref="BQ240:BV240"/>
    <mergeCell ref="BQ241:BV241"/>
    <mergeCell ref="BQ242:BV242"/>
    <mergeCell ref="BQ243:BV243"/>
    <mergeCell ref="BQ244:BV244"/>
    <mergeCell ref="BQ245:BV245"/>
    <mergeCell ref="BQ246:BV246"/>
    <mergeCell ref="BQ247:BV247"/>
    <mergeCell ref="BQ248:BV248"/>
    <mergeCell ref="BQ249:BV249"/>
    <mergeCell ref="BQ250:BV250"/>
    <mergeCell ref="BQ251:BV251"/>
    <mergeCell ref="BQ252:BV252"/>
    <mergeCell ref="BQ253:BV253"/>
    <mergeCell ref="BQ254:BV254"/>
    <mergeCell ref="BQ255:BV255"/>
    <mergeCell ref="BQ256:BV256"/>
    <mergeCell ref="BQ257:BV257"/>
    <mergeCell ref="BQ258:BV258"/>
    <mergeCell ref="BQ259:BV259"/>
    <mergeCell ref="BQ260:BV260"/>
    <mergeCell ref="BQ261:BV261"/>
    <mergeCell ref="BQ262:BV262"/>
    <mergeCell ref="BQ263:BV263"/>
    <mergeCell ref="BQ264:BV264"/>
    <mergeCell ref="BQ265:BV265"/>
    <mergeCell ref="BD57:BJ57"/>
    <mergeCell ref="BD58:BJ58"/>
    <mergeCell ref="BD59:BJ59"/>
    <mergeCell ref="BD60:BJ60"/>
    <mergeCell ref="BD61:BJ61"/>
    <mergeCell ref="BD62:BJ62"/>
    <mergeCell ref="BD63:BJ63"/>
    <mergeCell ref="BD64:BJ64"/>
    <mergeCell ref="BD65:BJ65"/>
    <mergeCell ref="BD66:BJ66"/>
    <mergeCell ref="BD67:BJ67"/>
    <mergeCell ref="BD68:BJ68"/>
    <mergeCell ref="BD69:BJ69"/>
    <mergeCell ref="BD70:BJ70"/>
    <mergeCell ref="BD71:BJ71"/>
    <mergeCell ref="BD72:BJ72"/>
    <mergeCell ref="BD73:BJ73"/>
    <mergeCell ref="BD74:BJ74"/>
    <mergeCell ref="BD75:BJ75"/>
    <mergeCell ref="BD76:BJ76"/>
    <mergeCell ref="BD77:BJ77"/>
    <mergeCell ref="BD78:BJ78"/>
    <mergeCell ref="BD79:BJ79"/>
    <mergeCell ref="BD80:BJ80"/>
    <mergeCell ref="BD81:BJ81"/>
    <mergeCell ref="BD82:BJ82"/>
    <mergeCell ref="BD83:BJ83"/>
    <mergeCell ref="BD84:BJ84"/>
    <mergeCell ref="BD85:BJ85"/>
    <mergeCell ref="BD86:BJ86"/>
    <mergeCell ref="BD87:BJ87"/>
    <mergeCell ref="BD88:BJ88"/>
    <mergeCell ref="BD89:BJ89"/>
    <mergeCell ref="BD90:BJ90"/>
    <mergeCell ref="BD91:BJ91"/>
    <mergeCell ref="BD92:BJ92"/>
    <mergeCell ref="BD93:BJ93"/>
    <mergeCell ref="BD94:BJ94"/>
    <mergeCell ref="BD95:BJ95"/>
    <mergeCell ref="BD96:BJ96"/>
    <mergeCell ref="BD97:BJ97"/>
    <mergeCell ref="BD98:BJ98"/>
    <mergeCell ref="BD99:BJ99"/>
    <mergeCell ref="BD100:BJ100"/>
    <mergeCell ref="BD101:BJ101"/>
    <mergeCell ref="BD102:BJ102"/>
    <mergeCell ref="BD103:BJ103"/>
    <mergeCell ref="BD104:BJ104"/>
    <mergeCell ref="BD105:BJ105"/>
    <mergeCell ref="BD106:BJ106"/>
    <mergeCell ref="BD107:BJ107"/>
    <mergeCell ref="BD108:BJ108"/>
    <mergeCell ref="BD109:BJ109"/>
    <mergeCell ref="BD110:BJ110"/>
    <mergeCell ref="BD111:BJ111"/>
    <mergeCell ref="BD112:BJ112"/>
    <mergeCell ref="BD113:BJ113"/>
    <mergeCell ref="BD114:BJ114"/>
    <mergeCell ref="BD115:BJ115"/>
    <mergeCell ref="BD116:BJ116"/>
    <mergeCell ref="BD117:BJ117"/>
    <mergeCell ref="BD118:BJ118"/>
    <mergeCell ref="BD119:BJ119"/>
    <mergeCell ref="BD120:BJ120"/>
    <mergeCell ref="BD121:BJ121"/>
    <mergeCell ref="BD122:BJ122"/>
    <mergeCell ref="BD123:BJ123"/>
    <mergeCell ref="BD124:BJ124"/>
    <mergeCell ref="BD125:BJ125"/>
    <mergeCell ref="BD126:BJ126"/>
    <mergeCell ref="BD127:BJ127"/>
    <mergeCell ref="BD128:BJ128"/>
    <mergeCell ref="BD129:BJ129"/>
    <mergeCell ref="BD130:BJ130"/>
    <mergeCell ref="BD131:BJ131"/>
    <mergeCell ref="BD132:BJ132"/>
    <mergeCell ref="BD133:BJ133"/>
    <mergeCell ref="BD134:BJ134"/>
    <mergeCell ref="BD135:BJ135"/>
    <mergeCell ref="BD136:BJ136"/>
    <mergeCell ref="BD137:BJ137"/>
    <mergeCell ref="BD138:BJ138"/>
    <mergeCell ref="BD139:BJ139"/>
    <mergeCell ref="BD140:BJ140"/>
    <mergeCell ref="BD141:BJ141"/>
    <mergeCell ref="BD142:BJ142"/>
    <mergeCell ref="BD143:BJ143"/>
    <mergeCell ref="BD144:BJ144"/>
    <mergeCell ref="BD145:BJ145"/>
    <mergeCell ref="BD146:BJ146"/>
    <mergeCell ref="BD147:BJ147"/>
    <mergeCell ref="BD148:BJ148"/>
    <mergeCell ref="BD149:BJ149"/>
    <mergeCell ref="BD150:BJ150"/>
    <mergeCell ref="BD151:BJ151"/>
    <mergeCell ref="BD152:BJ152"/>
    <mergeCell ref="BD153:BJ153"/>
    <mergeCell ref="BD154:BJ154"/>
    <mergeCell ref="BD155:BJ155"/>
    <mergeCell ref="BD156:BJ156"/>
    <mergeCell ref="BD157:BJ157"/>
    <mergeCell ref="BD158:BJ158"/>
    <mergeCell ref="BD159:BJ159"/>
    <mergeCell ref="BD160:BJ160"/>
    <mergeCell ref="BD161:BJ161"/>
    <mergeCell ref="BD162:BJ162"/>
    <mergeCell ref="BD163:BJ163"/>
    <mergeCell ref="BD164:BJ164"/>
    <mergeCell ref="BD165:BJ165"/>
    <mergeCell ref="BD166:BJ166"/>
    <mergeCell ref="BD167:BJ167"/>
    <mergeCell ref="BD168:BJ168"/>
    <mergeCell ref="BD169:BJ169"/>
    <mergeCell ref="BD170:BJ170"/>
    <mergeCell ref="BD171:BJ171"/>
    <mergeCell ref="BD172:BJ172"/>
    <mergeCell ref="BD173:BJ173"/>
    <mergeCell ref="BD174:BJ174"/>
    <mergeCell ref="BD175:BJ175"/>
    <mergeCell ref="BD176:BJ176"/>
    <mergeCell ref="BD177:BJ177"/>
    <mergeCell ref="BD178:BJ178"/>
    <mergeCell ref="BD179:BJ179"/>
    <mergeCell ref="BD180:BJ180"/>
    <mergeCell ref="BD181:BJ181"/>
    <mergeCell ref="BD182:BJ182"/>
    <mergeCell ref="BD183:BJ183"/>
    <mergeCell ref="BD184:BJ184"/>
    <mergeCell ref="BD185:BJ185"/>
    <mergeCell ref="BD186:BJ186"/>
    <mergeCell ref="BD187:BJ187"/>
    <mergeCell ref="BD188:BJ188"/>
    <mergeCell ref="BD189:BJ189"/>
    <mergeCell ref="BD190:BJ190"/>
    <mergeCell ref="BD191:BJ191"/>
    <mergeCell ref="BD192:BJ192"/>
    <mergeCell ref="BD193:BJ193"/>
    <mergeCell ref="BD194:BJ194"/>
    <mergeCell ref="BD195:BJ195"/>
    <mergeCell ref="BD196:BJ196"/>
    <mergeCell ref="BD197:BJ197"/>
    <mergeCell ref="BD198:BJ198"/>
    <mergeCell ref="BD199:BJ199"/>
    <mergeCell ref="BD200:BJ200"/>
    <mergeCell ref="BD201:BJ201"/>
    <mergeCell ref="BD202:BJ202"/>
    <mergeCell ref="BD203:BJ203"/>
    <mergeCell ref="BD204:BJ204"/>
    <mergeCell ref="BD205:BJ205"/>
    <mergeCell ref="BD206:BJ206"/>
    <mergeCell ref="BD207:BJ207"/>
    <mergeCell ref="BD208:BJ208"/>
    <mergeCell ref="BD209:BJ209"/>
    <mergeCell ref="BD210:BJ210"/>
    <mergeCell ref="BD211:BJ211"/>
    <mergeCell ref="BD212:BJ212"/>
    <mergeCell ref="BD213:BJ213"/>
    <mergeCell ref="BD214:BJ214"/>
    <mergeCell ref="BD215:BJ215"/>
    <mergeCell ref="BD216:BJ216"/>
    <mergeCell ref="BD217:BJ217"/>
    <mergeCell ref="BD218:BJ218"/>
    <mergeCell ref="BD219:BJ219"/>
    <mergeCell ref="BD220:BJ220"/>
    <mergeCell ref="BD221:BJ221"/>
    <mergeCell ref="BD222:BJ222"/>
    <mergeCell ref="BD223:BJ223"/>
    <mergeCell ref="BD224:BJ224"/>
    <mergeCell ref="BD225:BJ225"/>
    <mergeCell ref="BD226:BJ226"/>
    <mergeCell ref="BD227:BJ227"/>
    <mergeCell ref="BD228:BJ228"/>
    <mergeCell ref="BD229:BJ229"/>
    <mergeCell ref="BD230:BJ230"/>
    <mergeCell ref="BD231:BJ231"/>
    <mergeCell ref="BD232:BJ232"/>
    <mergeCell ref="BD233:BJ233"/>
    <mergeCell ref="BD234:BJ234"/>
    <mergeCell ref="BD235:BJ235"/>
    <mergeCell ref="BD236:BJ236"/>
    <mergeCell ref="BD237:BJ237"/>
    <mergeCell ref="BD238:BJ238"/>
    <mergeCell ref="BD239:BJ239"/>
    <mergeCell ref="BD240:BJ240"/>
    <mergeCell ref="BD241:BJ241"/>
    <mergeCell ref="BD242:BJ242"/>
    <mergeCell ref="BD243:BJ243"/>
    <mergeCell ref="BD244:BJ244"/>
    <mergeCell ref="BD245:BJ245"/>
    <mergeCell ref="BD246:BJ246"/>
    <mergeCell ref="BD247:BJ247"/>
    <mergeCell ref="BD248:BJ248"/>
    <mergeCell ref="BD249:BJ249"/>
    <mergeCell ref="BD250:BJ250"/>
    <mergeCell ref="BD251:BJ251"/>
    <mergeCell ref="BD252:BJ252"/>
    <mergeCell ref="BD253:BJ253"/>
    <mergeCell ref="BD254:BJ254"/>
    <mergeCell ref="BD255:BJ255"/>
    <mergeCell ref="BD256:BJ256"/>
    <mergeCell ref="BD257:BJ257"/>
    <mergeCell ref="BD258:BJ258"/>
    <mergeCell ref="BD259:BJ259"/>
    <mergeCell ref="BD260:BJ260"/>
    <mergeCell ref="BD261:BJ261"/>
    <mergeCell ref="BD262:BJ262"/>
    <mergeCell ref="BD263:BJ263"/>
    <mergeCell ref="BD264:BJ264"/>
    <mergeCell ref="BD265:BJ265"/>
    <mergeCell ref="CC57:CI57"/>
    <mergeCell ref="CC58:CI58"/>
    <mergeCell ref="CC59:CI59"/>
    <mergeCell ref="CC60:CI60"/>
    <mergeCell ref="CC61:CI61"/>
    <mergeCell ref="CC62:CI62"/>
    <mergeCell ref="CC63:CI63"/>
    <mergeCell ref="CC64:CI64"/>
    <mergeCell ref="CC65:CI65"/>
    <mergeCell ref="CC66:CI66"/>
    <mergeCell ref="CC67:CI67"/>
    <mergeCell ref="CC68:CI68"/>
    <mergeCell ref="CC69:CI69"/>
    <mergeCell ref="CC70:CI70"/>
    <mergeCell ref="CC71:CI71"/>
    <mergeCell ref="CC72:CI72"/>
    <mergeCell ref="CC73:CI73"/>
    <mergeCell ref="CC74:CI74"/>
    <mergeCell ref="CC75:CI75"/>
    <mergeCell ref="CC76:CI76"/>
    <mergeCell ref="CC77:CI77"/>
    <mergeCell ref="CC78:CI78"/>
    <mergeCell ref="CC79:CI79"/>
    <mergeCell ref="CC80:CI80"/>
    <mergeCell ref="CC81:CI81"/>
    <mergeCell ref="CC82:CI82"/>
    <mergeCell ref="CC83:CI83"/>
    <mergeCell ref="CC84:CI84"/>
    <mergeCell ref="CC85:CI85"/>
    <mergeCell ref="CC86:CI86"/>
    <mergeCell ref="CC87:CI87"/>
    <mergeCell ref="CC88:CI88"/>
    <mergeCell ref="CC89:CI89"/>
    <mergeCell ref="CC90:CI90"/>
    <mergeCell ref="CC91:CI91"/>
    <mergeCell ref="CC92:CI92"/>
    <mergeCell ref="CC93:CI93"/>
    <mergeCell ref="CC94:CI94"/>
    <mergeCell ref="CC95:CI95"/>
    <mergeCell ref="CC96:CI96"/>
    <mergeCell ref="CC97:CI97"/>
    <mergeCell ref="CC98:CI98"/>
    <mergeCell ref="CC99:CI99"/>
    <mergeCell ref="CC100:CI100"/>
    <mergeCell ref="CC101:CI101"/>
    <mergeCell ref="CC102:CI102"/>
    <mergeCell ref="CC103:CI103"/>
    <mergeCell ref="CC104:CI104"/>
    <mergeCell ref="CC105:CI105"/>
    <mergeCell ref="CC106:CI106"/>
    <mergeCell ref="CC107:CI107"/>
    <mergeCell ref="CC108:CI108"/>
    <mergeCell ref="CC109:CI109"/>
    <mergeCell ref="CC110:CI110"/>
    <mergeCell ref="CC111:CI111"/>
    <mergeCell ref="CC112:CI112"/>
    <mergeCell ref="CC113:CI113"/>
    <mergeCell ref="CC114:CI114"/>
    <mergeCell ref="CC115:CI115"/>
    <mergeCell ref="CC116:CI116"/>
    <mergeCell ref="CC117:CI117"/>
    <mergeCell ref="CC118:CI118"/>
    <mergeCell ref="CC119:CI119"/>
    <mergeCell ref="CC120:CI120"/>
    <mergeCell ref="CC121:CI121"/>
    <mergeCell ref="CC122:CI122"/>
    <mergeCell ref="CC123:CI123"/>
    <mergeCell ref="CC124:CI124"/>
    <mergeCell ref="CC125:CI125"/>
    <mergeCell ref="CC126:CI126"/>
    <mergeCell ref="CC127:CI127"/>
    <mergeCell ref="CC128:CI128"/>
    <mergeCell ref="CC129:CI129"/>
    <mergeCell ref="CC130:CI130"/>
    <mergeCell ref="CC131:CI131"/>
    <mergeCell ref="CC132:CI132"/>
    <mergeCell ref="CC133:CI133"/>
    <mergeCell ref="CC134:CI134"/>
    <mergeCell ref="CC135:CI135"/>
    <mergeCell ref="CC136:CI136"/>
    <mergeCell ref="CC137:CI137"/>
    <mergeCell ref="CC138:CI138"/>
    <mergeCell ref="CC139:CI139"/>
    <mergeCell ref="CC140:CI140"/>
    <mergeCell ref="CC141:CI141"/>
    <mergeCell ref="CC142:CI142"/>
    <mergeCell ref="CC143:CI143"/>
    <mergeCell ref="CC144:CI144"/>
    <mergeCell ref="CC145:CI145"/>
    <mergeCell ref="CC146:CI146"/>
    <mergeCell ref="CC147:CI147"/>
    <mergeCell ref="CC148:CI148"/>
    <mergeCell ref="CC149:CI149"/>
    <mergeCell ref="CC150:CI150"/>
    <mergeCell ref="CC151:CI151"/>
    <mergeCell ref="CC152:CI152"/>
    <mergeCell ref="CC153:CI153"/>
    <mergeCell ref="CC154:CI154"/>
    <mergeCell ref="CC155:CI155"/>
    <mergeCell ref="CC156:CI156"/>
    <mergeCell ref="CC157:CI157"/>
    <mergeCell ref="CC158:CI158"/>
    <mergeCell ref="CC159:CI159"/>
    <mergeCell ref="CC160:CI160"/>
    <mergeCell ref="CC161:CI161"/>
    <mergeCell ref="CC162:CI162"/>
    <mergeCell ref="CC163:CI163"/>
    <mergeCell ref="CC164:CI164"/>
    <mergeCell ref="CC165:CI165"/>
    <mergeCell ref="CC166:CI166"/>
    <mergeCell ref="CC167:CI167"/>
    <mergeCell ref="CC168:CI168"/>
    <mergeCell ref="CC169:CI169"/>
    <mergeCell ref="CC170:CI170"/>
    <mergeCell ref="CC171:CI171"/>
    <mergeCell ref="CC172:CI172"/>
    <mergeCell ref="CC173:CI173"/>
    <mergeCell ref="CC174:CI174"/>
    <mergeCell ref="CC175:CI175"/>
    <mergeCell ref="CC176:CI176"/>
    <mergeCell ref="CC177:CI177"/>
    <mergeCell ref="CC178:CI178"/>
    <mergeCell ref="CC179:CI179"/>
    <mergeCell ref="CC180:CI180"/>
    <mergeCell ref="CC181:CI181"/>
    <mergeCell ref="CC182:CI182"/>
    <mergeCell ref="CC183:CI183"/>
    <mergeCell ref="CC184:CI184"/>
    <mergeCell ref="CC185:CI185"/>
    <mergeCell ref="CC186:CI186"/>
    <mergeCell ref="CC187:CI187"/>
    <mergeCell ref="CC188:CI188"/>
    <mergeCell ref="CC189:CI189"/>
    <mergeCell ref="CC190:CI190"/>
    <mergeCell ref="CC191:CI191"/>
    <mergeCell ref="CC192:CI192"/>
    <mergeCell ref="CC193:CI193"/>
    <mergeCell ref="CC194:CI194"/>
    <mergeCell ref="CC195:CI195"/>
    <mergeCell ref="CC196:CI196"/>
    <mergeCell ref="CC197:CI197"/>
    <mergeCell ref="CC198:CI198"/>
    <mergeCell ref="CC199:CI199"/>
    <mergeCell ref="CC200:CI200"/>
    <mergeCell ref="CC201:CI201"/>
    <mergeCell ref="CC202:CI202"/>
    <mergeCell ref="CC203:CI203"/>
    <mergeCell ref="CC204:CI204"/>
    <mergeCell ref="CC205:CI205"/>
    <mergeCell ref="CC206:CI206"/>
    <mergeCell ref="CC207:CI207"/>
    <mergeCell ref="CC208:CI208"/>
    <mergeCell ref="CC209:CI209"/>
    <mergeCell ref="CC210:CI210"/>
    <mergeCell ref="CC211:CI211"/>
    <mergeCell ref="CC212:CI212"/>
    <mergeCell ref="CC213:CI213"/>
    <mergeCell ref="CC214:CI214"/>
    <mergeCell ref="CC215:CI215"/>
    <mergeCell ref="CC216:CI216"/>
    <mergeCell ref="CC217:CI217"/>
    <mergeCell ref="CC218:CI218"/>
    <mergeCell ref="CC219:CI219"/>
    <mergeCell ref="CC220:CI220"/>
    <mergeCell ref="CC221:CI221"/>
    <mergeCell ref="CC222:CI222"/>
    <mergeCell ref="CC223:CI223"/>
    <mergeCell ref="CC224:CI224"/>
    <mergeCell ref="CC225:CI225"/>
    <mergeCell ref="CC226:CI226"/>
    <mergeCell ref="CC227:CI227"/>
    <mergeCell ref="CC228:CI228"/>
    <mergeCell ref="CC229:CI229"/>
    <mergeCell ref="CC230:CI230"/>
    <mergeCell ref="CC231:CI231"/>
    <mergeCell ref="CC232:CI232"/>
    <mergeCell ref="CC233:CI233"/>
    <mergeCell ref="CC234:CI234"/>
    <mergeCell ref="CC235:CI235"/>
    <mergeCell ref="CC236:CI236"/>
    <mergeCell ref="CC237:CI237"/>
    <mergeCell ref="CC238:CI238"/>
    <mergeCell ref="CC239:CI239"/>
    <mergeCell ref="CC240:CI240"/>
    <mergeCell ref="CC241:CI241"/>
    <mergeCell ref="CC242:CI242"/>
    <mergeCell ref="CC243:CI243"/>
    <mergeCell ref="CC245:CI245"/>
    <mergeCell ref="CC252:CI252"/>
    <mergeCell ref="CC253:CI253"/>
    <mergeCell ref="CC246:CI246"/>
    <mergeCell ref="CC247:CI247"/>
    <mergeCell ref="CC248:CI248"/>
    <mergeCell ref="CC249:CI249"/>
    <mergeCell ref="CC264:CI264"/>
    <mergeCell ref="CC265:CI265"/>
    <mergeCell ref="CC258:CI258"/>
    <mergeCell ref="CC259:CI259"/>
    <mergeCell ref="CC260:CI260"/>
    <mergeCell ref="CC261:CI261"/>
    <mergeCell ref="CK63:CQ63"/>
    <mergeCell ref="CC262:CI262"/>
    <mergeCell ref="CC263:CI263"/>
    <mergeCell ref="CC254:CI254"/>
    <mergeCell ref="CC255:CI255"/>
    <mergeCell ref="CC256:CI256"/>
    <mergeCell ref="CC257:CI257"/>
    <mergeCell ref="CC250:CI250"/>
    <mergeCell ref="CC251:CI251"/>
    <mergeCell ref="CC244:CI244"/>
    <mergeCell ref="CK64:CQ64"/>
    <mergeCell ref="CK65:CQ65"/>
    <mergeCell ref="CK66:CQ66"/>
    <mergeCell ref="CK67:CQ67"/>
    <mergeCell ref="CK68:CQ68"/>
    <mergeCell ref="DD57:DI57"/>
    <mergeCell ref="DD58:DI58"/>
    <mergeCell ref="DD59:DI59"/>
    <mergeCell ref="CK61:CQ61"/>
    <mergeCell ref="CK62:CQ62"/>
    <mergeCell ref="CX61:DC61"/>
    <mergeCell ref="CX62:DC62"/>
    <mergeCell ref="CR66:CW66"/>
    <mergeCell ref="CR67:CW67"/>
    <mergeCell ref="CX55:DC55"/>
    <mergeCell ref="DD55:DI55"/>
    <mergeCell ref="CR62:CW62"/>
    <mergeCell ref="CR63:CW63"/>
    <mergeCell ref="CR64:CW64"/>
    <mergeCell ref="CR65:CW65"/>
    <mergeCell ref="DJ55:DP55"/>
    <mergeCell ref="CK60:CQ60"/>
    <mergeCell ref="CX57:DC57"/>
    <mergeCell ref="CX58:DC58"/>
    <mergeCell ref="CX59:DC59"/>
    <mergeCell ref="CX60:DC60"/>
    <mergeCell ref="CK57:CQ57"/>
    <mergeCell ref="CK58:CQ58"/>
    <mergeCell ref="CK59:CQ59"/>
    <mergeCell ref="CK56:CQ56"/>
    <mergeCell ref="CK69:CQ69"/>
    <mergeCell ref="CK70:CQ70"/>
    <mergeCell ref="CK71:CQ71"/>
    <mergeCell ref="CK72:CQ72"/>
    <mergeCell ref="CK73:CQ73"/>
    <mergeCell ref="CK74:CQ74"/>
    <mergeCell ref="CK75:CQ75"/>
    <mergeCell ref="CK76:CQ76"/>
    <mergeCell ref="CK77:CQ77"/>
    <mergeCell ref="CK78:CQ78"/>
    <mergeCell ref="CK79:CQ79"/>
    <mergeCell ref="CK80:CQ80"/>
    <mergeCell ref="CK81:CQ81"/>
    <mergeCell ref="CK82:CQ82"/>
    <mergeCell ref="CK83:CQ83"/>
    <mergeCell ref="CK84:CQ84"/>
    <mergeCell ref="CK85:CQ85"/>
    <mergeCell ref="CK86:CQ86"/>
    <mergeCell ref="CK87:CQ87"/>
    <mergeCell ref="CK88:CQ88"/>
    <mergeCell ref="CK89:CQ89"/>
    <mergeCell ref="CK90:CQ90"/>
    <mergeCell ref="CK91:CQ91"/>
    <mergeCell ref="CK92:CQ92"/>
    <mergeCell ref="CK93:CQ93"/>
    <mergeCell ref="CK94:CQ94"/>
    <mergeCell ref="CK95:CQ95"/>
    <mergeCell ref="CK96:CQ96"/>
    <mergeCell ref="CK97:CQ97"/>
    <mergeCell ref="CK98:CQ98"/>
    <mergeCell ref="CK99:CQ99"/>
    <mergeCell ref="CK100:CQ100"/>
    <mergeCell ref="CK101:CQ101"/>
    <mergeCell ref="CK102:CQ102"/>
    <mergeCell ref="CK103:CQ103"/>
    <mergeCell ref="CK104:CQ104"/>
    <mergeCell ref="CK105:CQ105"/>
    <mergeCell ref="CK106:CQ106"/>
    <mergeCell ref="CK107:CQ107"/>
    <mergeCell ref="CK108:CQ108"/>
    <mergeCell ref="CK109:CQ109"/>
    <mergeCell ref="CK110:CQ110"/>
    <mergeCell ref="CK111:CQ111"/>
    <mergeCell ref="CK112:CQ112"/>
    <mergeCell ref="CK113:CQ113"/>
    <mergeCell ref="CK114:CQ114"/>
    <mergeCell ref="CK115:CQ115"/>
    <mergeCell ref="CK116:CQ116"/>
    <mergeCell ref="CK117:CQ117"/>
    <mergeCell ref="CK118:CQ118"/>
    <mergeCell ref="CK119:CQ119"/>
    <mergeCell ref="CK120:CQ120"/>
    <mergeCell ref="CK121:CQ121"/>
    <mergeCell ref="CK122:CQ122"/>
    <mergeCell ref="CK123:CQ123"/>
    <mergeCell ref="CK124:CQ124"/>
    <mergeCell ref="CK125:CQ125"/>
    <mergeCell ref="CK126:CQ126"/>
    <mergeCell ref="CK127:CQ127"/>
    <mergeCell ref="CK128:CQ128"/>
    <mergeCell ref="CK129:CQ129"/>
    <mergeCell ref="CK130:CQ130"/>
    <mergeCell ref="CK131:CQ131"/>
    <mergeCell ref="CK132:CQ132"/>
    <mergeCell ref="CK133:CQ133"/>
    <mergeCell ref="CK134:CQ134"/>
    <mergeCell ref="CK135:CQ135"/>
    <mergeCell ref="CK136:CQ136"/>
    <mergeCell ref="CK137:CQ137"/>
    <mergeCell ref="CK138:CQ138"/>
    <mergeCell ref="CK139:CQ139"/>
    <mergeCell ref="CK140:CQ140"/>
    <mergeCell ref="CK141:CQ141"/>
    <mergeCell ref="CK142:CQ142"/>
    <mergeCell ref="CK143:CQ143"/>
    <mergeCell ref="CK144:CQ144"/>
    <mergeCell ref="CK145:CQ145"/>
    <mergeCell ref="CK146:CQ146"/>
    <mergeCell ref="CK147:CQ147"/>
    <mergeCell ref="CK148:CQ148"/>
    <mergeCell ref="CK149:CQ149"/>
    <mergeCell ref="CK150:CQ150"/>
    <mergeCell ref="CK151:CQ151"/>
    <mergeCell ref="CK152:CQ152"/>
    <mergeCell ref="CK153:CQ153"/>
    <mergeCell ref="CK154:CQ154"/>
    <mergeCell ref="CK155:CQ155"/>
    <mergeCell ref="CK156:CQ156"/>
    <mergeCell ref="CK157:CQ157"/>
    <mergeCell ref="CK158:CQ158"/>
    <mergeCell ref="CK159:CQ159"/>
    <mergeCell ref="CK160:CQ160"/>
    <mergeCell ref="CK161:CQ161"/>
    <mergeCell ref="CK162:CQ162"/>
    <mergeCell ref="CK163:CQ163"/>
    <mergeCell ref="CK164:CQ164"/>
    <mergeCell ref="CK165:CQ165"/>
    <mergeCell ref="CK166:CQ166"/>
    <mergeCell ref="CK167:CQ167"/>
    <mergeCell ref="CK168:CQ168"/>
    <mergeCell ref="CK169:CQ169"/>
    <mergeCell ref="CK170:CQ170"/>
    <mergeCell ref="CK171:CQ171"/>
    <mergeCell ref="CK172:CQ172"/>
    <mergeCell ref="CK173:CQ173"/>
    <mergeCell ref="CK174:CQ174"/>
    <mergeCell ref="CK175:CQ175"/>
    <mergeCell ref="CK176:CQ176"/>
    <mergeCell ref="CK177:CQ177"/>
    <mergeCell ref="CK178:CQ178"/>
    <mergeCell ref="CK179:CQ179"/>
    <mergeCell ref="CK180:CQ180"/>
    <mergeCell ref="CK181:CQ181"/>
    <mergeCell ref="CK182:CQ182"/>
    <mergeCell ref="CK183:CQ183"/>
    <mergeCell ref="CK184:CQ184"/>
    <mergeCell ref="CK185:CQ185"/>
    <mergeCell ref="CK186:CQ186"/>
    <mergeCell ref="CK187:CQ187"/>
    <mergeCell ref="CK188:CQ188"/>
    <mergeCell ref="CK189:CQ189"/>
    <mergeCell ref="CK190:CQ190"/>
    <mergeCell ref="CK191:CQ191"/>
    <mergeCell ref="CK192:CQ192"/>
    <mergeCell ref="CK193:CQ193"/>
    <mergeCell ref="CK194:CQ194"/>
    <mergeCell ref="CK195:CQ195"/>
    <mergeCell ref="CK196:CQ196"/>
    <mergeCell ref="CK197:CQ197"/>
    <mergeCell ref="CK198:CQ198"/>
    <mergeCell ref="CK199:CQ199"/>
    <mergeCell ref="CK200:CQ200"/>
    <mergeCell ref="CK201:CQ201"/>
    <mergeCell ref="CK202:CQ202"/>
    <mergeCell ref="CK203:CQ203"/>
    <mergeCell ref="CK204:CQ204"/>
    <mergeCell ref="CK205:CQ205"/>
    <mergeCell ref="CK206:CQ206"/>
    <mergeCell ref="CK207:CQ207"/>
    <mergeCell ref="CK208:CQ208"/>
    <mergeCell ref="CK209:CQ209"/>
    <mergeCell ref="CK210:CQ210"/>
    <mergeCell ref="CK211:CQ211"/>
    <mergeCell ref="CK212:CQ212"/>
    <mergeCell ref="CK213:CQ213"/>
    <mergeCell ref="CK214:CQ214"/>
    <mergeCell ref="CK215:CQ215"/>
    <mergeCell ref="CK216:CQ216"/>
    <mergeCell ref="CK217:CQ217"/>
    <mergeCell ref="CK218:CQ218"/>
    <mergeCell ref="CK219:CQ219"/>
    <mergeCell ref="CK220:CQ220"/>
    <mergeCell ref="CK221:CQ221"/>
    <mergeCell ref="CK222:CQ222"/>
    <mergeCell ref="CK223:CQ223"/>
    <mergeCell ref="CK224:CQ224"/>
    <mergeCell ref="CK225:CQ225"/>
    <mergeCell ref="CK226:CQ226"/>
    <mergeCell ref="CK227:CQ227"/>
    <mergeCell ref="CK228:CQ228"/>
    <mergeCell ref="CK229:CQ229"/>
    <mergeCell ref="CK230:CQ230"/>
    <mergeCell ref="CK231:CQ231"/>
    <mergeCell ref="CK232:CQ232"/>
    <mergeCell ref="CK233:CQ233"/>
    <mergeCell ref="CK234:CQ234"/>
    <mergeCell ref="CK235:CQ235"/>
    <mergeCell ref="CK236:CQ236"/>
    <mergeCell ref="CK237:CQ237"/>
    <mergeCell ref="CK238:CQ238"/>
    <mergeCell ref="CK239:CQ239"/>
    <mergeCell ref="CK240:CQ240"/>
    <mergeCell ref="CK241:CQ241"/>
    <mergeCell ref="CK242:CQ242"/>
    <mergeCell ref="CK243:CQ243"/>
    <mergeCell ref="CK244:CQ244"/>
    <mergeCell ref="CK245:CQ245"/>
    <mergeCell ref="CK246:CQ246"/>
    <mergeCell ref="CK247:CQ247"/>
    <mergeCell ref="CK248:CQ248"/>
    <mergeCell ref="CK249:CQ249"/>
    <mergeCell ref="CK250:CQ250"/>
    <mergeCell ref="CK251:CQ251"/>
    <mergeCell ref="CK252:CQ252"/>
    <mergeCell ref="CK253:CQ253"/>
    <mergeCell ref="CK254:CQ254"/>
    <mergeCell ref="CK255:CQ255"/>
    <mergeCell ref="CK256:CQ256"/>
    <mergeCell ref="CK257:CQ257"/>
    <mergeCell ref="CK258:CQ258"/>
    <mergeCell ref="CK259:CQ259"/>
    <mergeCell ref="CK260:CQ260"/>
    <mergeCell ref="CK261:CQ261"/>
    <mergeCell ref="CK262:CQ262"/>
    <mergeCell ref="CK263:CQ263"/>
    <mergeCell ref="CK264:CQ264"/>
    <mergeCell ref="CK265:CQ265"/>
    <mergeCell ref="CR57:CW57"/>
    <mergeCell ref="CR58:CW58"/>
    <mergeCell ref="CR59:CW59"/>
    <mergeCell ref="CR60:CW60"/>
    <mergeCell ref="CR61:CW61"/>
    <mergeCell ref="CR68:CW68"/>
    <mergeCell ref="CR69:CW69"/>
    <mergeCell ref="CR70:CW70"/>
    <mergeCell ref="CR71:CW71"/>
    <mergeCell ref="CR72:CW72"/>
    <mergeCell ref="CR73:CW73"/>
    <mergeCell ref="CR74:CW74"/>
    <mergeCell ref="CR75:CW75"/>
    <mergeCell ref="CR76:CW76"/>
    <mergeCell ref="CR77:CW77"/>
    <mergeCell ref="CR78:CW78"/>
    <mergeCell ref="CR79:CW79"/>
    <mergeCell ref="CR80:CW80"/>
    <mergeCell ref="CR81:CW81"/>
    <mergeCell ref="CR82:CW82"/>
    <mergeCell ref="CR83:CW83"/>
    <mergeCell ref="CR84:CW84"/>
    <mergeCell ref="CR85:CW85"/>
    <mergeCell ref="CR86:CW86"/>
    <mergeCell ref="CR87:CW87"/>
    <mergeCell ref="CR88:CW88"/>
    <mergeCell ref="CR89:CW89"/>
    <mergeCell ref="CR90:CW90"/>
    <mergeCell ref="CR91:CW91"/>
    <mergeCell ref="CR92:CW92"/>
    <mergeCell ref="CR93:CW93"/>
    <mergeCell ref="CR94:CW94"/>
    <mergeCell ref="CR95:CW95"/>
    <mergeCell ref="CR96:CW96"/>
    <mergeCell ref="CR97:CW97"/>
    <mergeCell ref="CR98:CW98"/>
    <mergeCell ref="CR99:CW99"/>
    <mergeCell ref="CR100:CW100"/>
    <mergeCell ref="CR101:CW101"/>
    <mergeCell ref="CR102:CW102"/>
    <mergeCell ref="CR103:CW103"/>
    <mergeCell ref="CR104:CW104"/>
    <mergeCell ref="CR105:CW105"/>
    <mergeCell ref="CR106:CW106"/>
    <mergeCell ref="CR107:CW107"/>
    <mergeCell ref="CR108:CW108"/>
    <mergeCell ref="CR109:CW109"/>
    <mergeCell ref="CR110:CW110"/>
    <mergeCell ref="CR111:CW111"/>
    <mergeCell ref="CR112:CW112"/>
    <mergeCell ref="CR113:CW113"/>
    <mergeCell ref="CR114:CW114"/>
    <mergeCell ref="CR115:CW115"/>
    <mergeCell ref="CR116:CW116"/>
    <mergeCell ref="CR117:CW117"/>
    <mergeCell ref="CR118:CW118"/>
    <mergeCell ref="CR119:CW119"/>
    <mergeCell ref="CR120:CW120"/>
    <mergeCell ref="CR121:CW121"/>
    <mergeCell ref="CR122:CW122"/>
    <mergeCell ref="CR123:CW123"/>
    <mergeCell ref="CR124:CW124"/>
    <mergeCell ref="CR125:CW125"/>
    <mergeCell ref="CR126:CW126"/>
    <mergeCell ref="CR127:CW127"/>
    <mergeCell ref="CR128:CW128"/>
    <mergeCell ref="CR129:CW129"/>
    <mergeCell ref="CR130:CW130"/>
    <mergeCell ref="CR131:CW131"/>
    <mergeCell ref="CR132:CW132"/>
    <mergeCell ref="CR133:CW133"/>
    <mergeCell ref="CR134:CW134"/>
    <mergeCell ref="CR135:CW135"/>
    <mergeCell ref="CR136:CW136"/>
    <mergeCell ref="CR137:CW137"/>
    <mergeCell ref="CR138:CW138"/>
    <mergeCell ref="CR139:CW139"/>
    <mergeCell ref="CR140:CW140"/>
    <mergeCell ref="CR141:CW141"/>
    <mergeCell ref="CR142:CW142"/>
    <mergeCell ref="CR143:CW143"/>
    <mergeCell ref="CR144:CW144"/>
    <mergeCell ref="CR145:CW145"/>
    <mergeCell ref="CR146:CW146"/>
    <mergeCell ref="CR147:CW147"/>
    <mergeCell ref="CR148:CW148"/>
    <mergeCell ref="CR149:CW149"/>
    <mergeCell ref="CR150:CW150"/>
    <mergeCell ref="CR151:CW151"/>
    <mergeCell ref="CR152:CW152"/>
    <mergeCell ref="CR153:CW153"/>
    <mergeCell ref="CR154:CW154"/>
    <mergeCell ref="CR155:CW155"/>
    <mergeCell ref="CR156:CW156"/>
    <mergeCell ref="CR157:CW157"/>
    <mergeCell ref="CR158:CW158"/>
    <mergeCell ref="CR159:CW159"/>
    <mergeCell ref="CR160:CW160"/>
    <mergeCell ref="CR161:CW161"/>
    <mergeCell ref="CR162:CW162"/>
    <mergeCell ref="CR163:CW163"/>
    <mergeCell ref="CR164:CW164"/>
    <mergeCell ref="CR165:CW165"/>
    <mergeCell ref="CR166:CW166"/>
    <mergeCell ref="CR167:CW167"/>
    <mergeCell ref="CR168:CW168"/>
    <mergeCell ref="CR169:CW169"/>
    <mergeCell ref="CR170:CW170"/>
    <mergeCell ref="CR171:CW171"/>
    <mergeCell ref="CR172:CW172"/>
    <mergeCell ref="CR173:CW173"/>
    <mergeCell ref="CR174:CW174"/>
    <mergeCell ref="CR175:CW175"/>
    <mergeCell ref="CR176:CW176"/>
    <mergeCell ref="CR177:CW177"/>
    <mergeCell ref="CR178:CW178"/>
    <mergeCell ref="CR179:CW179"/>
    <mergeCell ref="CR180:CW180"/>
    <mergeCell ref="CR181:CW181"/>
    <mergeCell ref="CR182:CW182"/>
    <mergeCell ref="CR183:CW183"/>
    <mergeCell ref="CR184:CW184"/>
    <mergeCell ref="CR185:CW185"/>
    <mergeCell ref="CR186:CW186"/>
    <mergeCell ref="CR187:CW187"/>
    <mergeCell ref="CR188:CW188"/>
    <mergeCell ref="CR189:CW189"/>
    <mergeCell ref="CR190:CW190"/>
    <mergeCell ref="CR191:CW191"/>
    <mergeCell ref="CR192:CW192"/>
    <mergeCell ref="CR193:CW193"/>
    <mergeCell ref="CR194:CW194"/>
    <mergeCell ref="CR195:CW195"/>
    <mergeCell ref="CR196:CW196"/>
    <mergeCell ref="CR197:CW197"/>
    <mergeCell ref="CR198:CW198"/>
    <mergeCell ref="CR199:CW199"/>
    <mergeCell ref="CR200:CW200"/>
    <mergeCell ref="CR201:CW201"/>
    <mergeCell ref="CR202:CW202"/>
    <mergeCell ref="CR203:CW203"/>
    <mergeCell ref="CR204:CW204"/>
    <mergeCell ref="CR205:CW205"/>
    <mergeCell ref="CR206:CW206"/>
    <mergeCell ref="CR207:CW207"/>
    <mergeCell ref="CR208:CW208"/>
    <mergeCell ref="CR209:CW209"/>
    <mergeCell ref="CR210:CW210"/>
    <mergeCell ref="CR211:CW211"/>
    <mergeCell ref="CR212:CW212"/>
    <mergeCell ref="CR213:CW213"/>
    <mergeCell ref="CR214:CW214"/>
    <mergeCell ref="CR215:CW215"/>
    <mergeCell ref="CR216:CW216"/>
    <mergeCell ref="CR217:CW217"/>
    <mergeCell ref="CR218:CW218"/>
    <mergeCell ref="CR219:CW219"/>
    <mergeCell ref="CR220:CW220"/>
    <mergeCell ref="CR221:CW221"/>
    <mergeCell ref="CR222:CW222"/>
    <mergeCell ref="CR223:CW223"/>
    <mergeCell ref="CR224:CW224"/>
    <mergeCell ref="CR225:CW225"/>
    <mergeCell ref="CR226:CW226"/>
    <mergeCell ref="CR227:CW227"/>
    <mergeCell ref="CR228:CW228"/>
    <mergeCell ref="CR229:CW229"/>
    <mergeCell ref="CR230:CW230"/>
    <mergeCell ref="CR231:CW231"/>
    <mergeCell ref="CR232:CW232"/>
    <mergeCell ref="CR233:CW233"/>
    <mergeCell ref="CR234:CW234"/>
    <mergeCell ref="CR235:CW235"/>
    <mergeCell ref="CR236:CW236"/>
    <mergeCell ref="CR237:CW237"/>
    <mergeCell ref="CR238:CW238"/>
    <mergeCell ref="CR239:CW239"/>
    <mergeCell ref="CR240:CW240"/>
    <mergeCell ref="CR241:CW241"/>
    <mergeCell ref="CR242:CW242"/>
    <mergeCell ref="CR243:CW243"/>
    <mergeCell ref="CR244:CW244"/>
    <mergeCell ref="CR245:CW245"/>
    <mergeCell ref="CR246:CW246"/>
    <mergeCell ref="CR247:CW247"/>
    <mergeCell ref="CR248:CW248"/>
    <mergeCell ref="CR249:CW249"/>
    <mergeCell ref="CR250:CW250"/>
    <mergeCell ref="CR251:CW251"/>
    <mergeCell ref="CR252:CW252"/>
    <mergeCell ref="CR253:CW253"/>
    <mergeCell ref="CR254:CW254"/>
    <mergeCell ref="CR255:CW255"/>
    <mergeCell ref="CR256:CW256"/>
    <mergeCell ref="CR257:CW257"/>
    <mergeCell ref="CR258:CW258"/>
    <mergeCell ref="CR259:CW259"/>
    <mergeCell ref="CR260:CW260"/>
    <mergeCell ref="CR261:CW261"/>
    <mergeCell ref="CR262:CW262"/>
    <mergeCell ref="CR263:CW263"/>
    <mergeCell ref="CR264:CW264"/>
    <mergeCell ref="CR265:CW265"/>
    <mergeCell ref="CX63:DC63"/>
    <mergeCell ref="CX64:DC64"/>
    <mergeCell ref="CX65:DC65"/>
    <mergeCell ref="CX66:DC66"/>
    <mergeCell ref="CX67:DC67"/>
    <mergeCell ref="CX68:DC68"/>
    <mergeCell ref="CX69:DC69"/>
    <mergeCell ref="CX70:DC70"/>
    <mergeCell ref="CX71:DC71"/>
    <mergeCell ref="CX72:DC72"/>
    <mergeCell ref="CX73:DC73"/>
    <mergeCell ref="CX74:DC74"/>
    <mergeCell ref="CX75:DC75"/>
    <mergeCell ref="CX76:DC76"/>
    <mergeCell ref="CX77:DC77"/>
    <mergeCell ref="CX78:DC78"/>
    <mergeCell ref="CX79:DC79"/>
    <mergeCell ref="CX80:DC80"/>
    <mergeCell ref="CX81:DC81"/>
    <mergeCell ref="CX82:DC82"/>
    <mergeCell ref="CX83:DC83"/>
    <mergeCell ref="CX84:DC84"/>
    <mergeCell ref="CX85:DC85"/>
    <mergeCell ref="CX86:DC86"/>
    <mergeCell ref="CX87:DC87"/>
    <mergeCell ref="CX88:DC88"/>
    <mergeCell ref="CX89:DC89"/>
    <mergeCell ref="CX90:DC90"/>
    <mergeCell ref="CX91:DC91"/>
    <mergeCell ref="CX92:DC92"/>
    <mergeCell ref="CX93:DC93"/>
    <mergeCell ref="CX94:DC94"/>
    <mergeCell ref="CX95:DC95"/>
    <mergeCell ref="CX96:DC96"/>
    <mergeCell ref="CX97:DC97"/>
    <mergeCell ref="CX98:DC98"/>
    <mergeCell ref="CX99:DC99"/>
    <mergeCell ref="CX100:DC100"/>
    <mergeCell ref="CX101:DC101"/>
    <mergeCell ref="CX102:DC102"/>
    <mergeCell ref="CX103:DC103"/>
    <mergeCell ref="CX104:DC104"/>
    <mergeCell ref="CX105:DC105"/>
    <mergeCell ref="CX106:DC106"/>
    <mergeCell ref="CX107:DC107"/>
    <mergeCell ref="CX108:DC108"/>
    <mergeCell ref="CX109:DC109"/>
    <mergeCell ref="CX110:DC110"/>
    <mergeCell ref="CX111:DC111"/>
    <mergeCell ref="CX112:DC112"/>
    <mergeCell ref="CX113:DC113"/>
    <mergeCell ref="CX114:DC114"/>
    <mergeCell ref="CX115:DC115"/>
    <mergeCell ref="CX116:DC116"/>
    <mergeCell ref="CX117:DC117"/>
    <mergeCell ref="CX118:DC118"/>
    <mergeCell ref="CX119:DC119"/>
    <mergeCell ref="CX120:DC120"/>
    <mergeCell ref="CX121:DC121"/>
    <mergeCell ref="CX122:DC122"/>
    <mergeCell ref="CX123:DC123"/>
    <mergeCell ref="CX124:DC124"/>
    <mergeCell ref="CX125:DC125"/>
    <mergeCell ref="CX126:DC126"/>
    <mergeCell ref="CX127:DC127"/>
    <mergeCell ref="CX128:DC128"/>
    <mergeCell ref="CX129:DC129"/>
    <mergeCell ref="CX130:DC130"/>
    <mergeCell ref="CX131:DC131"/>
    <mergeCell ref="CX132:DC132"/>
    <mergeCell ref="CX133:DC133"/>
    <mergeCell ref="CX134:DC134"/>
    <mergeCell ref="CX135:DC135"/>
    <mergeCell ref="CX136:DC136"/>
    <mergeCell ref="CX137:DC137"/>
    <mergeCell ref="CX138:DC138"/>
    <mergeCell ref="CX139:DC139"/>
    <mergeCell ref="CX140:DC140"/>
    <mergeCell ref="CX141:DC141"/>
    <mergeCell ref="CX142:DC142"/>
    <mergeCell ref="CX143:DC143"/>
    <mergeCell ref="CX144:DC144"/>
    <mergeCell ref="CX145:DC145"/>
    <mergeCell ref="CX146:DC146"/>
    <mergeCell ref="CX147:DC147"/>
    <mergeCell ref="CX148:DC148"/>
    <mergeCell ref="CX149:DC149"/>
    <mergeCell ref="CX150:DC150"/>
    <mergeCell ref="CX151:DC151"/>
    <mergeCell ref="CX152:DC152"/>
    <mergeCell ref="CX153:DC153"/>
    <mergeCell ref="CX154:DC154"/>
    <mergeCell ref="CX155:DC155"/>
    <mergeCell ref="CX156:DC156"/>
    <mergeCell ref="CX157:DC157"/>
    <mergeCell ref="CX158:DC158"/>
    <mergeCell ref="CX159:DC159"/>
    <mergeCell ref="CX160:DC160"/>
    <mergeCell ref="CX161:DC161"/>
    <mergeCell ref="CX162:DC162"/>
    <mergeCell ref="CX163:DC163"/>
    <mergeCell ref="CX164:DC164"/>
    <mergeCell ref="CX165:DC165"/>
    <mergeCell ref="CX166:DC166"/>
    <mergeCell ref="CX167:DC167"/>
    <mergeCell ref="CX168:DC168"/>
    <mergeCell ref="CX169:DC169"/>
    <mergeCell ref="CX170:DC170"/>
    <mergeCell ref="CX171:DC171"/>
    <mergeCell ref="CX172:DC172"/>
    <mergeCell ref="CX173:DC173"/>
    <mergeCell ref="CX174:DC174"/>
    <mergeCell ref="CX175:DC175"/>
    <mergeCell ref="CX176:DC176"/>
    <mergeCell ref="CX177:DC177"/>
    <mergeCell ref="CX178:DC178"/>
    <mergeCell ref="CX179:DC179"/>
    <mergeCell ref="CX180:DC180"/>
    <mergeCell ref="CX181:DC181"/>
    <mergeCell ref="CX182:DC182"/>
    <mergeCell ref="CX183:DC183"/>
    <mergeCell ref="CX184:DC184"/>
    <mergeCell ref="CX185:DC185"/>
    <mergeCell ref="CX186:DC186"/>
    <mergeCell ref="CX187:DC187"/>
    <mergeCell ref="CX188:DC188"/>
    <mergeCell ref="CX189:DC189"/>
    <mergeCell ref="CX190:DC190"/>
    <mergeCell ref="CX191:DC191"/>
    <mergeCell ref="CX192:DC192"/>
    <mergeCell ref="CX193:DC193"/>
    <mergeCell ref="CX194:DC194"/>
    <mergeCell ref="CX195:DC195"/>
    <mergeCell ref="CX196:DC196"/>
    <mergeCell ref="CX197:DC197"/>
    <mergeCell ref="CX198:DC198"/>
    <mergeCell ref="CX199:DC199"/>
    <mergeCell ref="CX200:DC200"/>
    <mergeCell ref="CX201:DC201"/>
    <mergeCell ref="CX202:DC202"/>
    <mergeCell ref="CX203:DC203"/>
    <mergeCell ref="CX204:DC204"/>
    <mergeCell ref="CX205:DC205"/>
    <mergeCell ref="CX206:DC206"/>
    <mergeCell ref="CX207:DC207"/>
    <mergeCell ref="CX208:DC208"/>
    <mergeCell ref="CX209:DC209"/>
    <mergeCell ref="CX210:DC210"/>
    <mergeCell ref="CX211:DC211"/>
    <mergeCell ref="CX212:DC212"/>
    <mergeCell ref="CX213:DC213"/>
    <mergeCell ref="CX214:DC214"/>
    <mergeCell ref="CX215:DC215"/>
    <mergeCell ref="CX216:DC216"/>
    <mergeCell ref="CX217:DC217"/>
    <mergeCell ref="CX218:DC218"/>
    <mergeCell ref="CX219:DC219"/>
    <mergeCell ref="CX220:DC220"/>
    <mergeCell ref="CX221:DC221"/>
    <mergeCell ref="CX222:DC222"/>
    <mergeCell ref="CX223:DC223"/>
    <mergeCell ref="CX224:DC224"/>
    <mergeCell ref="CX225:DC225"/>
    <mergeCell ref="CX226:DC226"/>
    <mergeCell ref="CX227:DC227"/>
    <mergeCell ref="CX228:DC228"/>
    <mergeCell ref="CX229:DC229"/>
    <mergeCell ref="CX230:DC230"/>
    <mergeCell ref="CX231:DC231"/>
    <mergeCell ref="CX232:DC232"/>
    <mergeCell ref="CX233:DC233"/>
    <mergeCell ref="CX234:DC234"/>
    <mergeCell ref="CX235:DC235"/>
    <mergeCell ref="CX236:DC236"/>
    <mergeCell ref="CX237:DC237"/>
    <mergeCell ref="CX238:DC238"/>
    <mergeCell ref="CX239:DC239"/>
    <mergeCell ref="CX240:DC240"/>
    <mergeCell ref="CX241:DC241"/>
    <mergeCell ref="CX242:DC242"/>
    <mergeCell ref="CX243:DC243"/>
    <mergeCell ref="CX244:DC244"/>
    <mergeCell ref="CX245:DC245"/>
    <mergeCell ref="CX246:DC246"/>
    <mergeCell ref="CX247:DC247"/>
    <mergeCell ref="CX248:DC248"/>
    <mergeCell ref="CX249:DC249"/>
    <mergeCell ref="CX250:DC250"/>
    <mergeCell ref="CX251:DC251"/>
    <mergeCell ref="CX252:DC252"/>
    <mergeCell ref="CX253:DC253"/>
    <mergeCell ref="CX254:DC254"/>
    <mergeCell ref="CX255:DC255"/>
    <mergeCell ref="CX256:DC256"/>
    <mergeCell ref="CX257:DC257"/>
    <mergeCell ref="CX258:DC258"/>
    <mergeCell ref="CX259:DC259"/>
    <mergeCell ref="CX260:DC260"/>
    <mergeCell ref="CX261:DC261"/>
    <mergeCell ref="CX262:DC262"/>
    <mergeCell ref="CX263:DC263"/>
    <mergeCell ref="CX264:DC264"/>
    <mergeCell ref="CX265:DC265"/>
    <mergeCell ref="DD60:DI60"/>
    <mergeCell ref="DD61:DI61"/>
    <mergeCell ref="DD62:DI62"/>
    <mergeCell ref="DD63:DI63"/>
    <mergeCell ref="DD64:DI64"/>
    <mergeCell ref="DD65:DI65"/>
    <mergeCell ref="DD66:DI66"/>
    <mergeCell ref="DD67:DI67"/>
    <mergeCell ref="DD68:DI68"/>
    <mergeCell ref="DD69:DI69"/>
    <mergeCell ref="DD70:DI70"/>
    <mergeCell ref="DD71:DI71"/>
    <mergeCell ref="DD72:DI72"/>
    <mergeCell ref="DD73:DI73"/>
    <mergeCell ref="DD74:DI74"/>
    <mergeCell ref="DD75:DI75"/>
    <mergeCell ref="DD76:DI76"/>
    <mergeCell ref="DD77:DI77"/>
    <mergeCell ref="DD78:DI78"/>
    <mergeCell ref="DD79:DI79"/>
    <mergeCell ref="DD80:DI80"/>
    <mergeCell ref="DD81:DI81"/>
    <mergeCell ref="DD82:DI82"/>
    <mergeCell ref="DD83:DI83"/>
    <mergeCell ref="DD84:DI84"/>
    <mergeCell ref="DD85:DI85"/>
    <mergeCell ref="DD86:DI86"/>
    <mergeCell ref="DD87:DI87"/>
    <mergeCell ref="DD88:DI88"/>
    <mergeCell ref="DD89:DI89"/>
    <mergeCell ref="DD90:DI90"/>
    <mergeCell ref="DD91:DI91"/>
    <mergeCell ref="DD92:DI92"/>
    <mergeCell ref="DD93:DI93"/>
    <mergeCell ref="DD94:DI94"/>
    <mergeCell ref="DD95:DI95"/>
    <mergeCell ref="DD96:DI96"/>
    <mergeCell ref="DD97:DI97"/>
    <mergeCell ref="DD98:DI98"/>
    <mergeCell ref="DD99:DI99"/>
    <mergeCell ref="DD100:DI100"/>
    <mergeCell ref="DD101:DI101"/>
    <mergeCell ref="DD102:DI102"/>
    <mergeCell ref="DD103:DI103"/>
    <mergeCell ref="DD104:DI104"/>
    <mergeCell ref="DD105:DI105"/>
    <mergeCell ref="DD106:DI106"/>
    <mergeCell ref="DD107:DI107"/>
    <mergeCell ref="DD108:DI108"/>
    <mergeCell ref="DD109:DI109"/>
    <mergeCell ref="DD110:DI110"/>
    <mergeCell ref="DD111:DI111"/>
    <mergeCell ref="DD112:DI112"/>
    <mergeCell ref="DD113:DI113"/>
    <mergeCell ref="DD114:DI114"/>
    <mergeCell ref="DD115:DI115"/>
    <mergeCell ref="DD116:DI116"/>
    <mergeCell ref="DD117:DI117"/>
    <mergeCell ref="DD118:DI118"/>
    <mergeCell ref="DD119:DI119"/>
    <mergeCell ref="DD120:DI120"/>
    <mergeCell ref="DD121:DI121"/>
    <mergeCell ref="DD122:DI122"/>
    <mergeCell ref="DD123:DI123"/>
    <mergeCell ref="DD124:DI124"/>
    <mergeCell ref="DD125:DI125"/>
    <mergeCell ref="DD126:DI126"/>
    <mergeCell ref="DD127:DI127"/>
    <mergeCell ref="DD128:DI128"/>
    <mergeCell ref="DD129:DI129"/>
    <mergeCell ref="DD130:DI130"/>
    <mergeCell ref="DD131:DI131"/>
    <mergeCell ref="DD132:DI132"/>
    <mergeCell ref="DD133:DI133"/>
    <mergeCell ref="DD134:DI134"/>
    <mergeCell ref="DD135:DI135"/>
    <mergeCell ref="DD136:DI136"/>
    <mergeCell ref="DD137:DI137"/>
    <mergeCell ref="DD138:DI138"/>
    <mergeCell ref="DD139:DI139"/>
    <mergeCell ref="DD140:DI140"/>
    <mergeCell ref="DD141:DI141"/>
    <mergeCell ref="DD142:DI142"/>
    <mergeCell ref="DD143:DI143"/>
    <mergeCell ref="DD144:DI144"/>
    <mergeCell ref="DD145:DI145"/>
    <mergeCell ref="DD146:DI146"/>
    <mergeCell ref="DD147:DI147"/>
    <mergeCell ref="DD148:DI148"/>
    <mergeCell ref="DD149:DI149"/>
    <mergeCell ref="DD150:DI150"/>
    <mergeCell ref="DD151:DI151"/>
    <mergeCell ref="DD152:DI152"/>
    <mergeCell ref="DD153:DI153"/>
    <mergeCell ref="DD154:DI154"/>
    <mergeCell ref="DD155:DI155"/>
    <mergeCell ref="DD156:DI156"/>
    <mergeCell ref="DD157:DI157"/>
    <mergeCell ref="DD158:DI158"/>
    <mergeCell ref="DD159:DI159"/>
    <mergeCell ref="DD160:DI160"/>
    <mergeCell ref="DD161:DI161"/>
    <mergeCell ref="DD162:DI162"/>
    <mergeCell ref="DD163:DI163"/>
    <mergeCell ref="DD164:DI164"/>
    <mergeCell ref="DD165:DI165"/>
    <mergeCell ref="DD166:DI166"/>
    <mergeCell ref="DD167:DI167"/>
    <mergeCell ref="DD168:DI168"/>
    <mergeCell ref="DD169:DI169"/>
    <mergeCell ref="DD170:DI170"/>
    <mergeCell ref="DD171:DI171"/>
    <mergeCell ref="DD172:DI172"/>
    <mergeCell ref="DD173:DI173"/>
    <mergeCell ref="DD174:DI174"/>
    <mergeCell ref="DD175:DI175"/>
    <mergeCell ref="DD176:DI176"/>
    <mergeCell ref="DD177:DI177"/>
    <mergeCell ref="DD178:DI178"/>
    <mergeCell ref="DD179:DI179"/>
    <mergeCell ref="DD180:DI180"/>
    <mergeCell ref="DD181:DI181"/>
    <mergeCell ref="DD182:DI182"/>
    <mergeCell ref="DD183:DI183"/>
    <mergeCell ref="DD184:DI184"/>
    <mergeCell ref="DD185:DI185"/>
    <mergeCell ref="DD186:DI186"/>
    <mergeCell ref="DD187:DI187"/>
    <mergeCell ref="DD188:DI188"/>
    <mergeCell ref="DD189:DI189"/>
    <mergeCell ref="DD190:DI190"/>
    <mergeCell ref="DD191:DI191"/>
    <mergeCell ref="DD192:DI192"/>
    <mergeCell ref="DD193:DI193"/>
    <mergeCell ref="DD194:DI194"/>
    <mergeCell ref="DD195:DI195"/>
    <mergeCell ref="DD196:DI196"/>
    <mergeCell ref="DD197:DI197"/>
    <mergeCell ref="DD198:DI198"/>
    <mergeCell ref="DD199:DI199"/>
    <mergeCell ref="DD200:DI200"/>
    <mergeCell ref="DD201:DI201"/>
    <mergeCell ref="DD202:DI202"/>
    <mergeCell ref="DD203:DI203"/>
    <mergeCell ref="DD204:DI204"/>
    <mergeCell ref="DD205:DI205"/>
    <mergeCell ref="DD206:DI206"/>
    <mergeCell ref="DD207:DI207"/>
    <mergeCell ref="DD208:DI208"/>
    <mergeCell ref="DD209:DI209"/>
    <mergeCell ref="DD210:DI210"/>
    <mergeCell ref="DD211:DI211"/>
    <mergeCell ref="DD212:DI212"/>
    <mergeCell ref="DD213:DI213"/>
    <mergeCell ref="DD214:DI214"/>
    <mergeCell ref="DD215:DI215"/>
    <mergeCell ref="DD216:DI216"/>
    <mergeCell ref="DD217:DI217"/>
    <mergeCell ref="DD218:DI218"/>
    <mergeCell ref="DD219:DI219"/>
    <mergeCell ref="DD220:DI220"/>
    <mergeCell ref="DD221:DI221"/>
    <mergeCell ref="DD222:DI222"/>
    <mergeCell ref="DD223:DI223"/>
    <mergeCell ref="DD224:DI224"/>
    <mergeCell ref="DD225:DI225"/>
    <mergeCell ref="DD226:DI226"/>
    <mergeCell ref="DD227:DI227"/>
    <mergeCell ref="DD228:DI228"/>
    <mergeCell ref="DD229:DI229"/>
    <mergeCell ref="DD230:DI230"/>
    <mergeCell ref="DD231:DI231"/>
    <mergeCell ref="DD232:DI232"/>
    <mergeCell ref="DD233:DI233"/>
    <mergeCell ref="DD234:DI234"/>
    <mergeCell ref="DD235:DI235"/>
    <mergeCell ref="DD236:DI236"/>
    <mergeCell ref="DD237:DI237"/>
    <mergeCell ref="DD238:DI238"/>
    <mergeCell ref="DD239:DI239"/>
    <mergeCell ref="DD240:DI240"/>
    <mergeCell ref="DD241:DI241"/>
    <mergeCell ref="DD242:DI242"/>
    <mergeCell ref="DD243:DI243"/>
    <mergeCell ref="DD244:DI244"/>
    <mergeCell ref="DD245:DI245"/>
    <mergeCell ref="DD246:DI246"/>
    <mergeCell ref="DD247:DI247"/>
    <mergeCell ref="DD248:DI248"/>
    <mergeCell ref="DD249:DI249"/>
    <mergeCell ref="DD250:DI250"/>
    <mergeCell ref="DD251:DI251"/>
    <mergeCell ref="DD252:DI252"/>
    <mergeCell ref="DD253:DI253"/>
    <mergeCell ref="DD254:DI254"/>
    <mergeCell ref="DD255:DI255"/>
    <mergeCell ref="DD256:DI256"/>
    <mergeCell ref="DD257:DI257"/>
    <mergeCell ref="DD258:DI258"/>
    <mergeCell ref="DD259:DI259"/>
    <mergeCell ref="DD260:DI260"/>
    <mergeCell ref="DD261:DI261"/>
    <mergeCell ref="DD262:DI262"/>
    <mergeCell ref="DD263:DI263"/>
    <mergeCell ref="DD264:DI264"/>
    <mergeCell ref="DD265:DI265"/>
    <mergeCell ref="DJ57:DP57"/>
    <mergeCell ref="DJ58:DP58"/>
    <mergeCell ref="DJ59:DP59"/>
    <mergeCell ref="DJ60:DP60"/>
    <mergeCell ref="DJ61:DP61"/>
    <mergeCell ref="DJ62:DP62"/>
    <mergeCell ref="DJ63:DP63"/>
    <mergeCell ref="DJ64:DP64"/>
    <mergeCell ref="DJ65:DP65"/>
    <mergeCell ref="DJ66:DP66"/>
    <mergeCell ref="DJ67:DP67"/>
    <mergeCell ref="DJ68:DP68"/>
    <mergeCell ref="DJ69:DP69"/>
    <mergeCell ref="DJ70:DP70"/>
    <mergeCell ref="DJ71:DP71"/>
    <mergeCell ref="DJ72:DP72"/>
    <mergeCell ref="DJ73:DP73"/>
    <mergeCell ref="DJ74:DP74"/>
    <mergeCell ref="DJ75:DP75"/>
    <mergeCell ref="DJ76:DP76"/>
    <mergeCell ref="DJ77:DP77"/>
    <mergeCell ref="DJ78:DP78"/>
    <mergeCell ref="DJ79:DP79"/>
    <mergeCell ref="DJ80:DP80"/>
    <mergeCell ref="DJ81:DP81"/>
    <mergeCell ref="DJ82:DP82"/>
    <mergeCell ref="DJ83:DP83"/>
    <mergeCell ref="DJ84:DP84"/>
    <mergeCell ref="DJ85:DP85"/>
    <mergeCell ref="DJ86:DP86"/>
    <mergeCell ref="DJ87:DP87"/>
    <mergeCell ref="DJ88:DP88"/>
    <mergeCell ref="DJ89:DP89"/>
    <mergeCell ref="DJ90:DP90"/>
    <mergeCell ref="DJ91:DP91"/>
    <mergeCell ref="DJ92:DP92"/>
    <mergeCell ref="DJ93:DP93"/>
    <mergeCell ref="DJ94:DP94"/>
    <mergeCell ref="DJ95:DP95"/>
    <mergeCell ref="DJ96:DP96"/>
    <mergeCell ref="DJ97:DP97"/>
    <mergeCell ref="DJ98:DP98"/>
    <mergeCell ref="DJ99:DP99"/>
    <mergeCell ref="DJ100:DP100"/>
    <mergeCell ref="DJ101:DP101"/>
    <mergeCell ref="DJ102:DP102"/>
    <mergeCell ref="DJ103:DP103"/>
    <mergeCell ref="DJ104:DP104"/>
    <mergeCell ref="DJ105:DP105"/>
    <mergeCell ref="DJ106:DP106"/>
    <mergeCell ref="DJ107:DP107"/>
    <mergeCell ref="DJ108:DP108"/>
    <mergeCell ref="DJ109:DP109"/>
    <mergeCell ref="DJ110:DP110"/>
    <mergeCell ref="DJ111:DP111"/>
    <mergeCell ref="DJ112:DP112"/>
    <mergeCell ref="DJ113:DP113"/>
    <mergeCell ref="DJ114:DP114"/>
    <mergeCell ref="DJ115:DP115"/>
    <mergeCell ref="DJ116:DP116"/>
    <mergeCell ref="DJ117:DP117"/>
    <mergeCell ref="DJ118:DP118"/>
    <mergeCell ref="DJ119:DP119"/>
    <mergeCell ref="DJ120:DP120"/>
    <mergeCell ref="DJ121:DP121"/>
    <mergeCell ref="DJ122:DP122"/>
    <mergeCell ref="DJ123:DP123"/>
    <mergeCell ref="DJ124:DP124"/>
    <mergeCell ref="DJ125:DP125"/>
    <mergeCell ref="DJ126:DP126"/>
    <mergeCell ref="DJ127:DP127"/>
    <mergeCell ref="DJ128:DP128"/>
    <mergeCell ref="DJ129:DP129"/>
    <mergeCell ref="DJ130:DP130"/>
    <mergeCell ref="DJ131:DP131"/>
    <mergeCell ref="DJ132:DP132"/>
    <mergeCell ref="DJ133:DP133"/>
    <mergeCell ref="DJ134:DP134"/>
    <mergeCell ref="DJ135:DP135"/>
    <mergeCell ref="DJ136:DP136"/>
    <mergeCell ref="DJ137:DP137"/>
    <mergeCell ref="DJ138:DP138"/>
    <mergeCell ref="DJ139:DP139"/>
    <mergeCell ref="DJ140:DP140"/>
    <mergeCell ref="DJ141:DP141"/>
    <mergeCell ref="DJ142:DP142"/>
    <mergeCell ref="DJ143:DP143"/>
    <mergeCell ref="DJ144:DP144"/>
    <mergeCell ref="DJ145:DP145"/>
    <mergeCell ref="DJ146:DP146"/>
    <mergeCell ref="DJ147:DP147"/>
    <mergeCell ref="DJ148:DP148"/>
    <mergeCell ref="DJ149:DP149"/>
    <mergeCell ref="DJ150:DP150"/>
    <mergeCell ref="DJ151:DP151"/>
    <mergeCell ref="DJ152:DP152"/>
    <mergeCell ref="DJ153:DP153"/>
    <mergeCell ref="DJ154:DP154"/>
    <mergeCell ref="DJ155:DP155"/>
    <mergeCell ref="DJ156:DP156"/>
    <mergeCell ref="DJ157:DP157"/>
    <mergeCell ref="DJ158:DP158"/>
    <mergeCell ref="DJ159:DP159"/>
    <mergeCell ref="DJ160:DP160"/>
    <mergeCell ref="DJ161:DP161"/>
    <mergeCell ref="DJ162:DP162"/>
    <mergeCell ref="DJ163:DP163"/>
    <mergeCell ref="DJ164:DP164"/>
    <mergeCell ref="DJ165:DP165"/>
    <mergeCell ref="DJ166:DP166"/>
    <mergeCell ref="DJ167:DP167"/>
    <mergeCell ref="DJ168:DP168"/>
    <mergeCell ref="DJ169:DP169"/>
    <mergeCell ref="DJ170:DP170"/>
    <mergeCell ref="DJ171:DP171"/>
    <mergeCell ref="DJ172:DP172"/>
    <mergeCell ref="DJ173:DP173"/>
    <mergeCell ref="DJ174:DP174"/>
    <mergeCell ref="DJ175:DP175"/>
    <mergeCell ref="DJ176:DP176"/>
    <mergeCell ref="DJ177:DP177"/>
    <mergeCell ref="DJ178:DP178"/>
    <mergeCell ref="DJ179:DP179"/>
    <mergeCell ref="DJ180:DP180"/>
    <mergeCell ref="DJ181:DP181"/>
    <mergeCell ref="DJ182:DP182"/>
    <mergeCell ref="DJ183:DP183"/>
    <mergeCell ref="DJ184:DP184"/>
    <mergeCell ref="DJ185:DP185"/>
    <mergeCell ref="DJ186:DP186"/>
    <mergeCell ref="DJ187:DP187"/>
    <mergeCell ref="DJ188:DP188"/>
    <mergeCell ref="DJ189:DP189"/>
    <mergeCell ref="DJ190:DP190"/>
    <mergeCell ref="DJ191:DP191"/>
    <mergeCell ref="DJ192:DP192"/>
    <mergeCell ref="DJ193:DP193"/>
    <mergeCell ref="DJ194:DP194"/>
    <mergeCell ref="DJ195:DP195"/>
    <mergeCell ref="DJ196:DP196"/>
    <mergeCell ref="DJ197:DP197"/>
    <mergeCell ref="DJ198:DP198"/>
    <mergeCell ref="DJ199:DP199"/>
    <mergeCell ref="DJ200:DP200"/>
    <mergeCell ref="DJ201:DP201"/>
    <mergeCell ref="DJ202:DP202"/>
    <mergeCell ref="DJ203:DP203"/>
    <mergeCell ref="DJ204:DP204"/>
    <mergeCell ref="DJ205:DP205"/>
    <mergeCell ref="DJ206:DP206"/>
    <mergeCell ref="DJ207:DP207"/>
    <mergeCell ref="DJ208:DP208"/>
    <mergeCell ref="DJ209:DP209"/>
    <mergeCell ref="DJ210:DP210"/>
    <mergeCell ref="DJ211:DP211"/>
    <mergeCell ref="DJ212:DP212"/>
    <mergeCell ref="DJ213:DP213"/>
    <mergeCell ref="DJ214:DP214"/>
    <mergeCell ref="DJ215:DP215"/>
    <mergeCell ref="DJ216:DP216"/>
    <mergeCell ref="DJ217:DP217"/>
    <mergeCell ref="DJ218:DP218"/>
    <mergeCell ref="DJ219:DP219"/>
    <mergeCell ref="DJ220:DP220"/>
    <mergeCell ref="DJ221:DP221"/>
    <mergeCell ref="DJ222:DP222"/>
    <mergeCell ref="DJ223:DP223"/>
    <mergeCell ref="DJ224:DP224"/>
    <mergeCell ref="DJ225:DP225"/>
    <mergeCell ref="DJ226:DP226"/>
    <mergeCell ref="DJ227:DP227"/>
    <mergeCell ref="DJ228:DP228"/>
    <mergeCell ref="DJ229:DP229"/>
    <mergeCell ref="DJ230:DP230"/>
    <mergeCell ref="DJ231:DP231"/>
    <mergeCell ref="DJ232:DP232"/>
    <mergeCell ref="DJ233:DP233"/>
    <mergeCell ref="DJ234:DP234"/>
    <mergeCell ref="DJ235:DP235"/>
    <mergeCell ref="DJ236:DP236"/>
    <mergeCell ref="DJ237:DP237"/>
    <mergeCell ref="DJ238:DP238"/>
    <mergeCell ref="DJ239:DP239"/>
    <mergeCell ref="DJ240:DP240"/>
    <mergeCell ref="DJ241:DP241"/>
    <mergeCell ref="DJ242:DP242"/>
    <mergeCell ref="DJ243:DP243"/>
    <mergeCell ref="DJ244:DP244"/>
    <mergeCell ref="DJ245:DP245"/>
    <mergeCell ref="DJ246:DP246"/>
    <mergeCell ref="DJ247:DP247"/>
    <mergeCell ref="DJ248:DP248"/>
    <mergeCell ref="DJ249:DP249"/>
    <mergeCell ref="DJ250:DP250"/>
    <mergeCell ref="DJ251:DP251"/>
    <mergeCell ref="DJ252:DP252"/>
    <mergeCell ref="DJ253:DP253"/>
    <mergeCell ref="DJ254:DP254"/>
    <mergeCell ref="DJ255:DP255"/>
    <mergeCell ref="DJ256:DP256"/>
    <mergeCell ref="DJ257:DP257"/>
    <mergeCell ref="DJ258:DP258"/>
    <mergeCell ref="DJ259:DP259"/>
    <mergeCell ref="DJ260:DP260"/>
    <mergeCell ref="DJ261:DP261"/>
    <mergeCell ref="DJ262:DP262"/>
    <mergeCell ref="DJ263:DP263"/>
    <mergeCell ref="DJ264:DP264"/>
    <mergeCell ref="DJ265:DP265"/>
    <mergeCell ref="AY1:CR1"/>
    <mergeCell ref="DV1:FO1"/>
    <mergeCell ref="DZ3:EG4"/>
    <mergeCell ref="EH3:EO4"/>
    <mergeCell ref="EP3:EW4"/>
    <mergeCell ref="DZ5:EG6"/>
    <mergeCell ref="EH5:EO6"/>
    <mergeCell ref="EP5:EW6"/>
    <mergeCell ref="DZ7:EG8"/>
    <mergeCell ref="EH7:EO8"/>
    <mergeCell ref="EP7:EW8"/>
    <mergeCell ref="DZ9:EG10"/>
    <mergeCell ref="EH9:EO10"/>
    <mergeCell ref="EP9:EW10"/>
    <mergeCell ref="DZ11:EG12"/>
    <mergeCell ref="DZ13:EG14"/>
    <mergeCell ref="EH13:EO14"/>
    <mergeCell ref="EP13:EW14"/>
    <mergeCell ref="EH11:EO11"/>
    <mergeCell ref="EP11:EW11"/>
    <mergeCell ref="EH12:EO12"/>
    <mergeCell ref="EP12:EW12"/>
    <mergeCell ref="DZ15:EG16"/>
    <mergeCell ref="EH15:EO16"/>
    <mergeCell ref="EP15:EW16"/>
    <mergeCell ref="DU21:DY24"/>
    <mergeCell ref="DZ21:EF24"/>
    <mergeCell ref="EG21:EL24"/>
    <mergeCell ref="EM21:ER24"/>
    <mergeCell ref="ES21:EX24"/>
    <mergeCell ref="FT21:FY24"/>
    <mergeCell ref="FZ21:GE24"/>
    <mergeCell ref="GF21:GL24"/>
    <mergeCell ref="DU25:DY25"/>
    <mergeCell ref="DZ25:EF25"/>
    <mergeCell ref="EG25:EL25"/>
    <mergeCell ref="EM25:ER25"/>
    <mergeCell ref="ES25:EX25"/>
    <mergeCell ref="EY25:FE25"/>
    <mergeCell ref="EY21:FE24"/>
    <mergeCell ref="DU26:DY26"/>
    <mergeCell ref="DZ26:EF26"/>
    <mergeCell ref="EG26:EL26"/>
    <mergeCell ref="EM26:ER26"/>
    <mergeCell ref="ES26:EX26"/>
    <mergeCell ref="FN21:FS24"/>
    <mergeCell ref="FG21:FM24"/>
    <mergeCell ref="GF26:GL26"/>
    <mergeCell ref="FG25:FM25"/>
    <mergeCell ref="FN25:FS25"/>
    <mergeCell ref="FT25:FY25"/>
    <mergeCell ref="FZ25:GE25"/>
    <mergeCell ref="GF25:GL25"/>
    <mergeCell ref="EY27:FE27"/>
    <mergeCell ref="EY26:FE26"/>
    <mergeCell ref="FG26:FM26"/>
    <mergeCell ref="FN26:FS26"/>
    <mergeCell ref="FT26:FY26"/>
    <mergeCell ref="FZ26:GE26"/>
    <mergeCell ref="DU28:DY28"/>
    <mergeCell ref="DZ28:EF28"/>
    <mergeCell ref="EG28:EL28"/>
    <mergeCell ref="EM28:ER28"/>
    <mergeCell ref="ES28:EX28"/>
    <mergeCell ref="DU27:DY27"/>
    <mergeCell ref="DZ27:EF27"/>
    <mergeCell ref="EG27:EL27"/>
    <mergeCell ref="EM27:ER27"/>
    <mergeCell ref="ES27:EX27"/>
    <mergeCell ref="GF28:GL28"/>
    <mergeCell ref="FG27:FM27"/>
    <mergeCell ref="FN27:FS27"/>
    <mergeCell ref="FT27:FY27"/>
    <mergeCell ref="FZ27:GE27"/>
    <mergeCell ref="GF27:GL27"/>
    <mergeCell ref="EY29:FE29"/>
    <mergeCell ref="EY28:FE28"/>
    <mergeCell ref="FG28:FM28"/>
    <mergeCell ref="FN28:FS28"/>
    <mergeCell ref="FT28:FY28"/>
    <mergeCell ref="FZ28:GE28"/>
    <mergeCell ref="DU30:DY30"/>
    <mergeCell ref="DZ30:EF30"/>
    <mergeCell ref="EG30:EL30"/>
    <mergeCell ref="EM30:ER30"/>
    <mergeCell ref="ES30:EX30"/>
    <mergeCell ref="DU29:DY29"/>
    <mergeCell ref="DZ29:EF29"/>
    <mergeCell ref="EG29:EL29"/>
    <mergeCell ref="EM29:ER29"/>
    <mergeCell ref="ES29:EX29"/>
    <mergeCell ref="GF30:GL30"/>
    <mergeCell ref="FG29:FM29"/>
    <mergeCell ref="FN29:FS29"/>
    <mergeCell ref="FT29:FY29"/>
    <mergeCell ref="FZ29:GE29"/>
    <mergeCell ref="GF29:GL29"/>
    <mergeCell ref="EY31:FE31"/>
    <mergeCell ref="EY30:FE30"/>
    <mergeCell ref="FG30:FM30"/>
    <mergeCell ref="FN30:FS30"/>
    <mergeCell ref="FT30:FY30"/>
    <mergeCell ref="FZ30:GE30"/>
    <mergeCell ref="DU32:DY32"/>
    <mergeCell ref="DZ32:EF32"/>
    <mergeCell ref="EG32:EL32"/>
    <mergeCell ref="EM32:ER32"/>
    <mergeCell ref="ES32:EX32"/>
    <mergeCell ref="DU31:DY31"/>
    <mergeCell ref="DZ31:EF31"/>
    <mergeCell ref="EG31:EL31"/>
    <mergeCell ref="EM31:ER31"/>
    <mergeCell ref="ES31:EX31"/>
    <mergeCell ref="GF32:GL32"/>
    <mergeCell ref="FG31:FM31"/>
    <mergeCell ref="FN31:FS31"/>
    <mergeCell ref="FT31:FY31"/>
    <mergeCell ref="FZ31:GE31"/>
    <mergeCell ref="GF31:GL31"/>
    <mergeCell ref="EY33:FE33"/>
    <mergeCell ref="EY32:FE32"/>
    <mergeCell ref="FG32:FM32"/>
    <mergeCell ref="FN32:FS32"/>
    <mergeCell ref="FT32:FY32"/>
    <mergeCell ref="FZ32:GE32"/>
    <mergeCell ref="DU34:DY34"/>
    <mergeCell ref="DZ34:EF34"/>
    <mergeCell ref="EG34:EL34"/>
    <mergeCell ref="EM34:ER34"/>
    <mergeCell ref="ES34:EX34"/>
    <mergeCell ref="DU33:DY33"/>
    <mergeCell ref="DZ33:EF33"/>
    <mergeCell ref="EG33:EL33"/>
    <mergeCell ref="EM33:ER33"/>
    <mergeCell ref="ES33:EX33"/>
    <mergeCell ref="GF34:GL34"/>
    <mergeCell ref="FG33:FM33"/>
    <mergeCell ref="FN33:FS33"/>
    <mergeCell ref="FT33:FY33"/>
    <mergeCell ref="FZ33:GE33"/>
    <mergeCell ref="GF33:GL33"/>
    <mergeCell ref="EY35:FE35"/>
    <mergeCell ref="EY34:FE34"/>
    <mergeCell ref="FG34:FM34"/>
    <mergeCell ref="FN34:FS34"/>
    <mergeCell ref="FT34:FY34"/>
    <mergeCell ref="FZ34:GE34"/>
    <mergeCell ref="DU36:DY36"/>
    <mergeCell ref="DZ36:EF36"/>
    <mergeCell ref="EG36:EL36"/>
    <mergeCell ref="EM36:ER36"/>
    <mergeCell ref="ES36:EX36"/>
    <mergeCell ref="DU35:DY35"/>
    <mergeCell ref="DZ35:EF35"/>
    <mergeCell ref="EG35:EL35"/>
    <mergeCell ref="EM35:ER35"/>
    <mergeCell ref="ES35:EX35"/>
    <mergeCell ref="GF36:GL36"/>
    <mergeCell ref="FG35:FM35"/>
    <mergeCell ref="FN35:FS35"/>
    <mergeCell ref="FT35:FY35"/>
    <mergeCell ref="FZ35:GE35"/>
    <mergeCell ref="GF35:GL35"/>
    <mergeCell ref="EY37:FE37"/>
    <mergeCell ref="EY36:FE36"/>
    <mergeCell ref="FG36:FM36"/>
    <mergeCell ref="FN36:FS36"/>
    <mergeCell ref="FT36:FY36"/>
    <mergeCell ref="FZ36:GE36"/>
    <mergeCell ref="DU38:DY38"/>
    <mergeCell ref="DZ38:EF38"/>
    <mergeCell ref="EG38:EL38"/>
    <mergeCell ref="EM38:ER38"/>
    <mergeCell ref="ES38:EX38"/>
    <mergeCell ref="DU37:DY37"/>
    <mergeCell ref="DZ37:EF37"/>
    <mergeCell ref="EG37:EL37"/>
    <mergeCell ref="EM37:ER37"/>
    <mergeCell ref="ES37:EX37"/>
    <mergeCell ref="GF38:GL38"/>
    <mergeCell ref="FG37:FM37"/>
    <mergeCell ref="FN37:FS37"/>
    <mergeCell ref="FT37:FY37"/>
    <mergeCell ref="FZ37:GE37"/>
    <mergeCell ref="GF37:GL37"/>
    <mergeCell ref="EY39:FE39"/>
    <mergeCell ref="EY38:FE38"/>
    <mergeCell ref="FG38:FM38"/>
    <mergeCell ref="FN38:FS38"/>
    <mergeCell ref="FT38:FY38"/>
    <mergeCell ref="FZ38:GE38"/>
    <mergeCell ref="DU40:DY40"/>
    <mergeCell ref="DZ40:EF40"/>
    <mergeCell ref="EG40:EL40"/>
    <mergeCell ref="EM40:ER40"/>
    <mergeCell ref="ES40:EX40"/>
    <mergeCell ref="DU39:DY39"/>
    <mergeCell ref="DZ39:EF39"/>
    <mergeCell ref="EG39:EL39"/>
    <mergeCell ref="EM39:ER39"/>
    <mergeCell ref="ES39:EX39"/>
    <mergeCell ref="GF40:GL40"/>
    <mergeCell ref="FG39:FM39"/>
    <mergeCell ref="FN39:FS39"/>
    <mergeCell ref="FT39:FY39"/>
    <mergeCell ref="FZ39:GE39"/>
    <mergeCell ref="GF39:GL39"/>
    <mergeCell ref="EY41:FE41"/>
    <mergeCell ref="EY40:FE40"/>
    <mergeCell ref="FG40:FM40"/>
    <mergeCell ref="FN40:FS40"/>
    <mergeCell ref="FT40:FY40"/>
    <mergeCell ref="FZ40:GE40"/>
    <mergeCell ref="DU42:DY42"/>
    <mergeCell ref="DZ42:EF42"/>
    <mergeCell ref="EG42:EL42"/>
    <mergeCell ref="EM42:ER42"/>
    <mergeCell ref="ES42:EX42"/>
    <mergeCell ref="DU41:DY41"/>
    <mergeCell ref="DZ41:EF41"/>
    <mergeCell ref="EG41:EL41"/>
    <mergeCell ref="EM41:ER41"/>
    <mergeCell ref="ES41:EX41"/>
    <mergeCell ref="GF42:GL42"/>
    <mergeCell ref="FG41:FM41"/>
    <mergeCell ref="FN41:FS41"/>
    <mergeCell ref="FT41:FY41"/>
    <mergeCell ref="FZ41:GE41"/>
    <mergeCell ref="GF41:GL41"/>
    <mergeCell ref="EY43:FE43"/>
    <mergeCell ref="EY42:FE42"/>
    <mergeCell ref="FG42:FM42"/>
    <mergeCell ref="FN42:FS42"/>
    <mergeCell ref="FT42:FY42"/>
    <mergeCell ref="FZ42:GE42"/>
    <mergeCell ref="DU44:DY44"/>
    <mergeCell ref="DZ44:EF44"/>
    <mergeCell ref="EG44:EL44"/>
    <mergeCell ref="EM44:ER44"/>
    <mergeCell ref="ES44:EX44"/>
    <mergeCell ref="DU43:DY43"/>
    <mergeCell ref="DZ43:EF43"/>
    <mergeCell ref="EG43:EL43"/>
    <mergeCell ref="EM43:ER43"/>
    <mergeCell ref="ES43:EX43"/>
    <mergeCell ref="GF44:GL44"/>
    <mergeCell ref="FG43:FM43"/>
    <mergeCell ref="FN43:FS43"/>
    <mergeCell ref="FT43:FY43"/>
    <mergeCell ref="FZ43:GE43"/>
    <mergeCell ref="GF43:GL43"/>
    <mergeCell ref="EY45:FE45"/>
    <mergeCell ref="EY44:FE44"/>
    <mergeCell ref="FG44:FM44"/>
    <mergeCell ref="FN44:FS44"/>
    <mergeCell ref="FT44:FY44"/>
    <mergeCell ref="FZ44:GE44"/>
    <mergeCell ref="DU46:DY46"/>
    <mergeCell ref="DZ46:EF46"/>
    <mergeCell ref="EG46:EL46"/>
    <mergeCell ref="EM46:ER46"/>
    <mergeCell ref="ES46:EX46"/>
    <mergeCell ref="DU45:DY45"/>
    <mergeCell ref="DZ45:EF45"/>
    <mergeCell ref="EG45:EL45"/>
    <mergeCell ref="EM45:ER45"/>
    <mergeCell ref="ES45:EX45"/>
    <mergeCell ref="GF46:GL46"/>
    <mergeCell ref="FG45:FM45"/>
    <mergeCell ref="FN45:FS45"/>
    <mergeCell ref="FT45:FY45"/>
    <mergeCell ref="FZ45:GE45"/>
    <mergeCell ref="GF45:GL45"/>
    <mergeCell ref="EY47:FE47"/>
    <mergeCell ref="EY46:FE46"/>
    <mergeCell ref="FG46:FM46"/>
    <mergeCell ref="FN46:FS46"/>
    <mergeCell ref="FT46:FY46"/>
    <mergeCell ref="FZ46:GE46"/>
    <mergeCell ref="DU48:DY48"/>
    <mergeCell ref="DZ48:EF48"/>
    <mergeCell ref="EG48:EL48"/>
    <mergeCell ref="EM48:ER48"/>
    <mergeCell ref="ES48:EX48"/>
    <mergeCell ref="DU47:DY47"/>
    <mergeCell ref="DZ47:EF47"/>
    <mergeCell ref="EG47:EL47"/>
    <mergeCell ref="EM47:ER47"/>
    <mergeCell ref="ES47:EX47"/>
    <mergeCell ref="GF48:GL48"/>
    <mergeCell ref="FG47:FM47"/>
    <mergeCell ref="FN47:FS47"/>
    <mergeCell ref="FT47:FY47"/>
    <mergeCell ref="FZ47:GE47"/>
    <mergeCell ref="GF47:GL47"/>
    <mergeCell ref="EY49:FE49"/>
    <mergeCell ref="EY48:FE48"/>
    <mergeCell ref="FG48:FM48"/>
    <mergeCell ref="FN48:FS48"/>
    <mergeCell ref="FT48:FY48"/>
    <mergeCell ref="FZ48:GE48"/>
    <mergeCell ref="DU50:DY50"/>
    <mergeCell ref="DZ50:EF50"/>
    <mergeCell ref="EG50:EL50"/>
    <mergeCell ref="EM50:ER50"/>
    <mergeCell ref="ES50:EX50"/>
    <mergeCell ref="DU49:DY49"/>
    <mergeCell ref="DZ49:EF49"/>
    <mergeCell ref="EG49:EL49"/>
    <mergeCell ref="EM49:ER49"/>
    <mergeCell ref="ES49:EX49"/>
    <mergeCell ref="GF50:GL50"/>
    <mergeCell ref="FG49:FM49"/>
    <mergeCell ref="FN49:FS49"/>
    <mergeCell ref="FT49:FY49"/>
    <mergeCell ref="FZ49:GE49"/>
    <mergeCell ref="GF49:GL49"/>
    <mergeCell ref="EY51:FE51"/>
    <mergeCell ref="EY50:FE50"/>
    <mergeCell ref="FG50:FM50"/>
    <mergeCell ref="FN50:FS50"/>
    <mergeCell ref="FT50:FY50"/>
    <mergeCell ref="FZ50:GE50"/>
    <mergeCell ref="DU52:DY52"/>
    <mergeCell ref="DZ52:EF52"/>
    <mergeCell ref="EG52:EL52"/>
    <mergeCell ref="EM52:ER52"/>
    <mergeCell ref="ES52:EX52"/>
    <mergeCell ref="DU51:DY51"/>
    <mergeCell ref="DZ51:EF51"/>
    <mergeCell ref="EG51:EL51"/>
    <mergeCell ref="EM51:ER51"/>
    <mergeCell ref="ES51:EX51"/>
    <mergeCell ref="GF52:GL52"/>
    <mergeCell ref="FG51:FM51"/>
    <mergeCell ref="FN51:FS51"/>
    <mergeCell ref="FT51:FY51"/>
    <mergeCell ref="FZ51:GE51"/>
    <mergeCell ref="GF51:GL51"/>
    <mergeCell ref="EY53:FE53"/>
    <mergeCell ref="EY52:FE52"/>
    <mergeCell ref="FG52:FM52"/>
    <mergeCell ref="FN52:FS52"/>
    <mergeCell ref="FT52:FY52"/>
    <mergeCell ref="FZ52:GE52"/>
    <mergeCell ref="DU54:DY54"/>
    <mergeCell ref="DZ54:EF54"/>
    <mergeCell ref="EG54:EL54"/>
    <mergeCell ref="EM54:ER54"/>
    <mergeCell ref="ES54:EX54"/>
    <mergeCell ref="DU53:DY53"/>
    <mergeCell ref="DZ53:EF53"/>
    <mergeCell ref="EG53:EL53"/>
    <mergeCell ref="EM53:ER53"/>
    <mergeCell ref="ES53:EX53"/>
    <mergeCell ref="GF54:GL54"/>
    <mergeCell ref="FG53:FM53"/>
    <mergeCell ref="FN53:FS53"/>
    <mergeCell ref="FT53:FY53"/>
    <mergeCell ref="FZ53:GE53"/>
    <mergeCell ref="GF53:GL53"/>
    <mergeCell ref="EY55:FE55"/>
    <mergeCell ref="EY54:FE54"/>
    <mergeCell ref="FG54:FM54"/>
    <mergeCell ref="FN54:FS54"/>
    <mergeCell ref="FT54:FY54"/>
    <mergeCell ref="FZ54:GE54"/>
    <mergeCell ref="DU56:DY56"/>
    <mergeCell ref="DZ56:EF56"/>
    <mergeCell ref="EG56:EL56"/>
    <mergeCell ref="EM56:ER56"/>
    <mergeCell ref="ES56:EX56"/>
    <mergeCell ref="DU55:DY55"/>
    <mergeCell ref="DZ55:EF55"/>
    <mergeCell ref="EG55:EL55"/>
    <mergeCell ref="EM55:ER55"/>
    <mergeCell ref="ES55:EX55"/>
    <mergeCell ref="GF56:GL56"/>
    <mergeCell ref="FG55:FM55"/>
    <mergeCell ref="FN55:FS55"/>
    <mergeCell ref="FT55:FY55"/>
    <mergeCell ref="FZ55:GE55"/>
    <mergeCell ref="GF55:GL55"/>
    <mergeCell ref="EY57:FE57"/>
    <mergeCell ref="EY56:FE56"/>
    <mergeCell ref="FG56:FM56"/>
    <mergeCell ref="FN56:FS56"/>
    <mergeCell ref="FT56:FY56"/>
    <mergeCell ref="FZ56:GE56"/>
    <mergeCell ref="DU58:DY58"/>
    <mergeCell ref="DZ58:EF58"/>
    <mergeCell ref="EG58:EL58"/>
    <mergeCell ref="EM58:ER58"/>
    <mergeCell ref="ES58:EX58"/>
    <mergeCell ref="DU57:DY57"/>
    <mergeCell ref="DZ57:EF57"/>
    <mergeCell ref="EG57:EL57"/>
    <mergeCell ref="EM57:ER57"/>
    <mergeCell ref="ES57:EX57"/>
    <mergeCell ref="GF58:GL58"/>
    <mergeCell ref="FG57:FM57"/>
    <mergeCell ref="FN57:FS57"/>
    <mergeCell ref="FT57:FY57"/>
    <mergeCell ref="FZ57:GE57"/>
    <mergeCell ref="GF57:GL57"/>
    <mergeCell ref="EY59:FE59"/>
    <mergeCell ref="EY58:FE58"/>
    <mergeCell ref="FG58:FM58"/>
    <mergeCell ref="FN58:FS58"/>
    <mergeCell ref="FT58:FY58"/>
    <mergeCell ref="FZ58:GE58"/>
    <mergeCell ref="DU60:DY60"/>
    <mergeCell ref="DZ60:EF60"/>
    <mergeCell ref="EG60:EL60"/>
    <mergeCell ref="EM60:ER60"/>
    <mergeCell ref="ES60:EX60"/>
    <mergeCell ref="DU59:DY59"/>
    <mergeCell ref="DZ59:EF59"/>
    <mergeCell ref="EG59:EL59"/>
    <mergeCell ref="EM59:ER59"/>
    <mergeCell ref="ES59:EX59"/>
    <mergeCell ref="GF60:GL60"/>
    <mergeCell ref="FG59:FM59"/>
    <mergeCell ref="FN59:FS59"/>
    <mergeCell ref="FT59:FY59"/>
    <mergeCell ref="FZ59:GE59"/>
    <mergeCell ref="GF59:GL59"/>
    <mergeCell ref="EY61:FE61"/>
    <mergeCell ref="EY60:FE60"/>
    <mergeCell ref="FG60:FM60"/>
    <mergeCell ref="FN60:FS60"/>
    <mergeCell ref="FT60:FY60"/>
    <mergeCell ref="FZ60:GE60"/>
    <mergeCell ref="DU62:DY62"/>
    <mergeCell ref="DZ62:EF62"/>
    <mergeCell ref="EG62:EL62"/>
    <mergeCell ref="EM62:ER62"/>
    <mergeCell ref="ES62:EX62"/>
    <mergeCell ref="DU61:DY61"/>
    <mergeCell ref="DZ61:EF61"/>
    <mergeCell ref="EG61:EL61"/>
    <mergeCell ref="EM61:ER61"/>
    <mergeCell ref="ES61:EX61"/>
    <mergeCell ref="GF62:GL62"/>
    <mergeCell ref="FG61:FM61"/>
    <mergeCell ref="FN61:FS61"/>
    <mergeCell ref="FT61:FY61"/>
    <mergeCell ref="FZ61:GE61"/>
    <mergeCell ref="GF61:GL61"/>
    <mergeCell ref="EY63:FE63"/>
    <mergeCell ref="EY62:FE62"/>
    <mergeCell ref="FG62:FM62"/>
    <mergeCell ref="FN62:FS62"/>
    <mergeCell ref="FT62:FY62"/>
    <mergeCell ref="FZ62:GE62"/>
    <mergeCell ref="DU64:DY64"/>
    <mergeCell ref="DZ64:EF64"/>
    <mergeCell ref="EG64:EL64"/>
    <mergeCell ref="EM64:ER64"/>
    <mergeCell ref="ES64:EX64"/>
    <mergeCell ref="DU63:DY63"/>
    <mergeCell ref="DZ63:EF63"/>
    <mergeCell ref="EG63:EL63"/>
    <mergeCell ref="EM63:ER63"/>
    <mergeCell ref="ES63:EX63"/>
    <mergeCell ref="GF64:GL64"/>
    <mergeCell ref="FG63:FM63"/>
    <mergeCell ref="FN63:FS63"/>
    <mergeCell ref="FT63:FY63"/>
    <mergeCell ref="FZ63:GE63"/>
    <mergeCell ref="GF63:GL63"/>
    <mergeCell ref="EY65:FE65"/>
    <mergeCell ref="EY64:FE64"/>
    <mergeCell ref="FG64:FM64"/>
    <mergeCell ref="FN64:FS64"/>
    <mergeCell ref="FT64:FY64"/>
    <mergeCell ref="FZ64:GE64"/>
    <mergeCell ref="DU66:DY66"/>
    <mergeCell ref="DZ66:EF66"/>
    <mergeCell ref="EG66:EL66"/>
    <mergeCell ref="EM66:ER66"/>
    <mergeCell ref="ES66:EX66"/>
    <mergeCell ref="DU65:DY65"/>
    <mergeCell ref="DZ65:EF65"/>
    <mergeCell ref="EG65:EL65"/>
    <mergeCell ref="EM65:ER65"/>
    <mergeCell ref="ES65:EX65"/>
    <mergeCell ref="GF66:GL66"/>
    <mergeCell ref="FG65:FM65"/>
    <mergeCell ref="FN65:FS65"/>
    <mergeCell ref="FT65:FY65"/>
    <mergeCell ref="FZ65:GE65"/>
    <mergeCell ref="GF65:GL65"/>
    <mergeCell ref="EY67:FE67"/>
    <mergeCell ref="EY66:FE66"/>
    <mergeCell ref="FG66:FM66"/>
    <mergeCell ref="FN66:FS66"/>
    <mergeCell ref="FT66:FY66"/>
    <mergeCell ref="FZ66:GE66"/>
    <mergeCell ref="DU68:DY68"/>
    <mergeCell ref="DZ68:EF68"/>
    <mergeCell ref="EG68:EL68"/>
    <mergeCell ref="EM68:ER68"/>
    <mergeCell ref="ES68:EX68"/>
    <mergeCell ref="DU67:DY67"/>
    <mergeCell ref="DZ67:EF67"/>
    <mergeCell ref="EG67:EL67"/>
    <mergeCell ref="EM67:ER67"/>
    <mergeCell ref="ES67:EX67"/>
    <mergeCell ref="GF68:GL68"/>
    <mergeCell ref="FG67:FM67"/>
    <mergeCell ref="FN67:FS67"/>
    <mergeCell ref="FT67:FY67"/>
    <mergeCell ref="FZ67:GE67"/>
    <mergeCell ref="GF67:GL67"/>
    <mergeCell ref="EY69:FE69"/>
    <mergeCell ref="EY68:FE68"/>
    <mergeCell ref="FG68:FM68"/>
    <mergeCell ref="FN68:FS68"/>
    <mergeCell ref="FT68:FY68"/>
    <mergeCell ref="FZ68:GE68"/>
    <mergeCell ref="DU70:DY70"/>
    <mergeCell ref="DZ70:EF70"/>
    <mergeCell ref="EG70:EL70"/>
    <mergeCell ref="EM70:ER70"/>
    <mergeCell ref="ES70:EX70"/>
    <mergeCell ref="DU69:DY69"/>
    <mergeCell ref="DZ69:EF69"/>
    <mergeCell ref="EG69:EL69"/>
    <mergeCell ref="EM69:ER69"/>
    <mergeCell ref="ES69:EX69"/>
    <mergeCell ref="GF70:GL70"/>
    <mergeCell ref="FG69:FM69"/>
    <mergeCell ref="FN69:FS69"/>
    <mergeCell ref="FT69:FY69"/>
    <mergeCell ref="FZ69:GE69"/>
    <mergeCell ref="GF69:GL69"/>
    <mergeCell ref="EY71:FE71"/>
    <mergeCell ref="EY70:FE70"/>
    <mergeCell ref="FG70:FM70"/>
    <mergeCell ref="FN70:FS70"/>
    <mergeCell ref="FT70:FY70"/>
    <mergeCell ref="FZ70:GE70"/>
    <mergeCell ref="DU72:DY72"/>
    <mergeCell ref="DZ72:EF72"/>
    <mergeCell ref="EG72:EL72"/>
    <mergeCell ref="EM72:ER72"/>
    <mergeCell ref="ES72:EX72"/>
    <mergeCell ref="DU71:DY71"/>
    <mergeCell ref="DZ71:EF71"/>
    <mergeCell ref="EG71:EL71"/>
    <mergeCell ref="EM71:ER71"/>
    <mergeCell ref="ES71:EX71"/>
    <mergeCell ref="GF72:GL72"/>
    <mergeCell ref="FG71:FM71"/>
    <mergeCell ref="FN71:FS71"/>
    <mergeCell ref="FT71:FY71"/>
    <mergeCell ref="FZ71:GE71"/>
    <mergeCell ref="GF71:GL71"/>
    <mergeCell ref="EY73:FE73"/>
    <mergeCell ref="EY72:FE72"/>
    <mergeCell ref="FG72:FM72"/>
    <mergeCell ref="FN72:FS72"/>
    <mergeCell ref="FT72:FY72"/>
    <mergeCell ref="FZ72:GE72"/>
    <mergeCell ref="DU74:DY74"/>
    <mergeCell ref="DZ74:EF74"/>
    <mergeCell ref="EG74:EL74"/>
    <mergeCell ref="EM74:ER74"/>
    <mergeCell ref="ES74:EX74"/>
    <mergeCell ref="DU73:DY73"/>
    <mergeCell ref="DZ73:EF73"/>
    <mergeCell ref="EG73:EL73"/>
    <mergeCell ref="EM73:ER73"/>
    <mergeCell ref="ES73:EX73"/>
    <mergeCell ref="GF74:GL74"/>
    <mergeCell ref="FG73:FM73"/>
    <mergeCell ref="FN73:FS73"/>
    <mergeCell ref="FT73:FY73"/>
    <mergeCell ref="FZ73:GE73"/>
    <mergeCell ref="GF73:GL73"/>
    <mergeCell ref="EY75:FE75"/>
    <mergeCell ref="EY74:FE74"/>
    <mergeCell ref="FG74:FM74"/>
    <mergeCell ref="FN74:FS74"/>
    <mergeCell ref="FT74:FY74"/>
    <mergeCell ref="FZ74:GE74"/>
    <mergeCell ref="DU76:DY76"/>
    <mergeCell ref="DZ76:EF76"/>
    <mergeCell ref="EG76:EL76"/>
    <mergeCell ref="EM76:ER76"/>
    <mergeCell ref="ES76:EX76"/>
    <mergeCell ref="DU75:DY75"/>
    <mergeCell ref="DZ75:EF75"/>
    <mergeCell ref="EG75:EL75"/>
    <mergeCell ref="EM75:ER75"/>
    <mergeCell ref="ES75:EX75"/>
    <mergeCell ref="GF76:GL76"/>
    <mergeCell ref="FG75:FM75"/>
    <mergeCell ref="FN75:FS75"/>
    <mergeCell ref="FT75:FY75"/>
    <mergeCell ref="FZ75:GE75"/>
    <mergeCell ref="GF75:GL75"/>
    <mergeCell ref="EY77:FE77"/>
    <mergeCell ref="EY76:FE76"/>
    <mergeCell ref="FG76:FM76"/>
    <mergeCell ref="FN76:FS76"/>
    <mergeCell ref="FT76:FY76"/>
    <mergeCell ref="FZ76:GE76"/>
    <mergeCell ref="DU78:DY78"/>
    <mergeCell ref="DZ78:EF78"/>
    <mergeCell ref="EG78:EL78"/>
    <mergeCell ref="EM78:ER78"/>
    <mergeCell ref="ES78:EX78"/>
    <mergeCell ref="DU77:DY77"/>
    <mergeCell ref="DZ77:EF77"/>
    <mergeCell ref="EG77:EL77"/>
    <mergeCell ref="EM77:ER77"/>
    <mergeCell ref="ES77:EX77"/>
    <mergeCell ref="GF78:GL78"/>
    <mergeCell ref="FG77:FM77"/>
    <mergeCell ref="FN77:FS77"/>
    <mergeCell ref="FT77:FY77"/>
    <mergeCell ref="FZ77:GE77"/>
    <mergeCell ref="GF77:GL77"/>
    <mergeCell ref="EY79:FE79"/>
    <mergeCell ref="EY78:FE78"/>
    <mergeCell ref="FG78:FM78"/>
    <mergeCell ref="FN78:FS78"/>
    <mergeCell ref="FT78:FY78"/>
    <mergeCell ref="FZ78:GE78"/>
    <mergeCell ref="DU80:DY80"/>
    <mergeCell ref="DZ80:EF80"/>
    <mergeCell ref="EG80:EL80"/>
    <mergeCell ref="EM80:ER80"/>
    <mergeCell ref="ES80:EX80"/>
    <mergeCell ref="DU79:DY79"/>
    <mergeCell ref="DZ79:EF79"/>
    <mergeCell ref="EG79:EL79"/>
    <mergeCell ref="EM79:ER79"/>
    <mergeCell ref="ES79:EX79"/>
    <mergeCell ref="GF80:GL80"/>
    <mergeCell ref="FG79:FM79"/>
    <mergeCell ref="FN79:FS79"/>
    <mergeCell ref="FT79:FY79"/>
    <mergeCell ref="FZ79:GE79"/>
    <mergeCell ref="GF79:GL79"/>
    <mergeCell ref="EY81:FE81"/>
    <mergeCell ref="EY80:FE80"/>
    <mergeCell ref="FG80:FM80"/>
    <mergeCell ref="FN80:FS80"/>
    <mergeCell ref="FT80:FY80"/>
    <mergeCell ref="FZ80:GE80"/>
    <mergeCell ref="DU82:DY82"/>
    <mergeCell ref="DZ82:EF82"/>
    <mergeCell ref="EG82:EL82"/>
    <mergeCell ref="EM82:ER82"/>
    <mergeCell ref="ES82:EX82"/>
    <mergeCell ref="DU81:DY81"/>
    <mergeCell ref="DZ81:EF81"/>
    <mergeCell ref="EG81:EL81"/>
    <mergeCell ref="EM81:ER81"/>
    <mergeCell ref="ES81:EX81"/>
    <mergeCell ref="GF82:GL82"/>
    <mergeCell ref="FG81:FM81"/>
    <mergeCell ref="FN81:FS81"/>
    <mergeCell ref="FT81:FY81"/>
    <mergeCell ref="FZ81:GE81"/>
    <mergeCell ref="GF81:GL81"/>
    <mergeCell ref="EY83:FE83"/>
    <mergeCell ref="EY82:FE82"/>
    <mergeCell ref="FG82:FM82"/>
    <mergeCell ref="FN82:FS82"/>
    <mergeCell ref="FT82:FY82"/>
    <mergeCell ref="FZ82:GE82"/>
    <mergeCell ref="DU84:DY84"/>
    <mergeCell ref="DZ84:EF84"/>
    <mergeCell ref="EG84:EL84"/>
    <mergeCell ref="EM84:ER84"/>
    <mergeCell ref="ES84:EX84"/>
    <mergeCell ref="DU83:DY83"/>
    <mergeCell ref="DZ83:EF83"/>
    <mergeCell ref="EG83:EL83"/>
    <mergeCell ref="EM83:ER83"/>
    <mergeCell ref="ES83:EX83"/>
    <mergeCell ref="GF84:GL84"/>
    <mergeCell ref="FG83:FM83"/>
    <mergeCell ref="FN83:FS83"/>
    <mergeCell ref="FT83:FY83"/>
    <mergeCell ref="FZ83:GE83"/>
    <mergeCell ref="GF83:GL83"/>
    <mergeCell ref="EY85:FE85"/>
    <mergeCell ref="EY84:FE84"/>
    <mergeCell ref="FG84:FM84"/>
    <mergeCell ref="FN84:FS84"/>
    <mergeCell ref="FT84:FY84"/>
    <mergeCell ref="FZ84:GE84"/>
    <mergeCell ref="DU86:DY86"/>
    <mergeCell ref="DZ86:EF86"/>
    <mergeCell ref="EG86:EL86"/>
    <mergeCell ref="EM86:ER86"/>
    <mergeCell ref="ES86:EX86"/>
    <mergeCell ref="DU85:DY85"/>
    <mergeCell ref="DZ85:EF85"/>
    <mergeCell ref="EG85:EL85"/>
    <mergeCell ref="EM85:ER85"/>
    <mergeCell ref="ES85:EX85"/>
    <mergeCell ref="GF86:GL86"/>
    <mergeCell ref="FG85:FM85"/>
    <mergeCell ref="FN85:FS85"/>
    <mergeCell ref="FT85:FY85"/>
    <mergeCell ref="FZ85:GE85"/>
    <mergeCell ref="GF85:GL85"/>
    <mergeCell ref="EY87:FE87"/>
    <mergeCell ref="EY86:FE86"/>
    <mergeCell ref="FG86:FM86"/>
    <mergeCell ref="FN86:FS86"/>
    <mergeCell ref="FT86:FY86"/>
    <mergeCell ref="FZ86:GE86"/>
    <mergeCell ref="DU88:DY88"/>
    <mergeCell ref="DZ88:EF88"/>
    <mergeCell ref="EG88:EL88"/>
    <mergeCell ref="EM88:ER88"/>
    <mergeCell ref="ES88:EX88"/>
    <mergeCell ref="DU87:DY87"/>
    <mergeCell ref="DZ87:EF87"/>
    <mergeCell ref="EG87:EL87"/>
    <mergeCell ref="EM87:ER87"/>
    <mergeCell ref="ES87:EX87"/>
    <mergeCell ref="GF88:GL88"/>
    <mergeCell ref="FG87:FM87"/>
    <mergeCell ref="FN87:FS87"/>
    <mergeCell ref="FT87:FY87"/>
    <mergeCell ref="FZ87:GE87"/>
    <mergeCell ref="GF87:GL87"/>
    <mergeCell ref="EY89:FE89"/>
    <mergeCell ref="EY88:FE88"/>
    <mergeCell ref="FG88:FM88"/>
    <mergeCell ref="FN88:FS88"/>
    <mergeCell ref="FT88:FY88"/>
    <mergeCell ref="FZ88:GE88"/>
    <mergeCell ref="DU90:DY90"/>
    <mergeCell ref="DZ90:EF90"/>
    <mergeCell ref="EG90:EL90"/>
    <mergeCell ref="EM90:ER90"/>
    <mergeCell ref="ES90:EX90"/>
    <mergeCell ref="DU89:DY89"/>
    <mergeCell ref="DZ89:EF89"/>
    <mergeCell ref="EG89:EL89"/>
    <mergeCell ref="EM89:ER89"/>
    <mergeCell ref="ES89:EX89"/>
    <mergeCell ref="GF90:GL90"/>
    <mergeCell ref="FG89:FM89"/>
    <mergeCell ref="FN89:FS89"/>
    <mergeCell ref="FT89:FY89"/>
    <mergeCell ref="FZ89:GE89"/>
    <mergeCell ref="GF89:GL89"/>
    <mergeCell ref="EY91:FE91"/>
    <mergeCell ref="EY90:FE90"/>
    <mergeCell ref="FG90:FM90"/>
    <mergeCell ref="FN90:FS90"/>
    <mergeCell ref="FT90:FY90"/>
    <mergeCell ref="FZ90:GE90"/>
    <mergeCell ref="DU92:DY92"/>
    <mergeCell ref="DZ92:EF92"/>
    <mergeCell ref="EG92:EL92"/>
    <mergeCell ref="EM92:ER92"/>
    <mergeCell ref="ES92:EX92"/>
    <mergeCell ref="DU91:DY91"/>
    <mergeCell ref="DZ91:EF91"/>
    <mergeCell ref="EG91:EL91"/>
    <mergeCell ref="EM91:ER91"/>
    <mergeCell ref="ES91:EX91"/>
    <mergeCell ref="GF92:GL92"/>
    <mergeCell ref="FG91:FM91"/>
    <mergeCell ref="FN91:FS91"/>
    <mergeCell ref="FT91:FY91"/>
    <mergeCell ref="FZ91:GE91"/>
    <mergeCell ref="GF91:GL91"/>
    <mergeCell ref="EY93:FE93"/>
    <mergeCell ref="EY92:FE92"/>
    <mergeCell ref="FG92:FM92"/>
    <mergeCell ref="FN92:FS92"/>
    <mergeCell ref="FT92:FY92"/>
    <mergeCell ref="FZ92:GE92"/>
    <mergeCell ref="DU94:DY94"/>
    <mergeCell ref="DZ94:EF94"/>
    <mergeCell ref="EG94:EL94"/>
    <mergeCell ref="EM94:ER94"/>
    <mergeCell ref="ES94:EX94"/>
    <mergeCell ref="DU93:DY93"/>
    <mergeCell ref="DZ93:EF93"/>
    <mergeCell ref="EG93:EL93"/>
    <mergeCell ref="EM93:ER93"/>
    <mergeCell ref="ES93:EX93"/>
    <mergeCell ref="GF94:GL94"/>
    <mergeCell ref="FG93:FM93"/>
    <mergeCell ref="FN93:FS93"/>
    <mergeCell ref="FT93:FY93"/>
    <mergeCell ref="FZ93:GE93"/>
    <mergeCell ref="GF93:GL93"/>
    <mergeCell ref="EY95:FE95"/>
    <mergeCell ref="EY94:FE94"/>
    <mergeCell ref="FG94:FM94"/>
    <mergeCell ref="FN94:FS94"/>
    <mergeCell ref="FT94:FY94"/>
    <mergeCell ref="FZ94:GE94"/>
    <mergeCell ref="DU96:DY96"/>
    <mergeCell ref="DZ96:EF96"/>
    <mergeCell ref="EG96:EL96"/>
    <mergeCell ref="EM96:ER96"/>
    <mergeCell ref="ES96:EX96"/>
    <mergeCell ref="DU95:DY95"/>
    <mergeCell ref="DZ95:EF95"/>
    <mergeCell ref="EG95:EL95"/>
    <mergeCell ref="EM95:ER95"/>
    <mergeCell ref="ES95:EX95"/>
    <mergeCell ref="GF96:GL96"/>
    <mergeCell ref="FG95:FM95"/>
    <mergeCell ref="FN95:FS95"/>
    <mergeCell ref="FT95:FY95"/>
    <mergeCell ref="FZ95:GE95"/>
    <mergeCell ref="GF95:GL95"/>
    <mergeCell ref="EY97:FE97"/>
    <mergeCell ref="EY96:FE96"/>
    <mergeCell ref="FG96:FM96"/>
    <mergeCell ref="FN96:FS96"/>
    <mergeCell ref="FT96:FY96"/>
    <mergeCell ref="FZ96:GE96"/>
    <mergeCell ref="DU98:DY98"/>
    <mergeCell ref="DZ98:EF98"/>
    <mergeCell ref="EG98:EL98"/>
    <mergeCell ref="EM98:ER98"/>
    <mergeCell ref="ES98:EX98"/>
    <mergeCell ref="DU97:DY97"/>
    <mergeCell ref="DZ97:EF97"/>
    <mergeCell ref="EG97:EL97"/>
    <mergeCell ref="EM97:ER97"/>
    <mergeCell ref="ES97:EX97"/>
    <mergeCell ref="GF98:GL98"/>
    <mergeCell ref="FG97:FM97"/>
    <mergeCell ref="FN97:FS97"/>
    <mergeCell ref="FT97:FY97"/>
    <mergeCell ref="FZ97:GE97"/>
    <mergeCell ref="GF97:GL97"/>
    <mergeCell ref="EY99:FE99"/>
    <mergeCell ref="EY98:FE98"/>
    <mergeCell ref="FG98:FM98"/>
    <mergeCell ref="FN98:FS98"/>
    <mergeCell ref="FT98:FY98"/>
    <mergeCell ref="FZ98:GE98"/>
    <mergeCell ref="DU100:DY100"/>
    <mergeCell ref="DZ100:EF100"/>
    <mergeCell ref="EG100:EL100"/>
    <mergeCell ref="EM100:ER100"/>
    <mergeCell ref="ES100:EX100"/>
    <mergeCell ref="DU99:DY99"/>
    <mergeCell ref="DZ99:EF99"/>
    <mergeCell ref="EG99:EL99"/>
    <mergeCell ref="EM99:ER99"/>
    <mergeCell ref="ES99:EX99"/>
    <mergeCell ref="GF100:GL100"/>
    <mergeCell ref="FG99:FM99"/>
    <mergeCell ref="FN99:FS99"/>
    <mergeCell ref="FT99:FY99"/>
    <mergeCell ref="FZ99:GE99"/>
    <mergeCell ref="GF99:GL99"/>
    <mergeCell ref="EY101:FE101"/>
    <mergeCell ref="EY100:FE100"/>
    <mergeCell ref="FG100:FM100"/>
    <mergeCell ref="FN100:FS100"/>
    <mergeCell ref="FT100:FY100"/>
    <mergeCell ref="FZ100:GE100"/>
    <mergeCell ref="DU102:DY102"/>
    <mergeCell ref="DZ102:EF102"/>
    <mergeCell ref="EG102:EL102"/>
    <mergeCell ref="EM102:ER102"/>
    <mergeCell ref="ES102:EX102"/>
    <mergeCell ref="DU101:DY101"/>
    <mergeCell ref="DZ101:EF101"/>
    <mergeCell ref="EG101:EL101"/>
    <mergeCell ref="EM101:ER101"/>
    <mergeCell ref="ES101:EX101"/>
    <mergeCell ref="GF102:GL102"/>
    <mergeCell ref="FG101:FM101"/>
    <mergeCell ref="FN101:FS101"/>
    <mergeCell ref="FT101:FY101"/>
    <mergeCell ref="FZ101:GE101"/>
    <mergeCell ref="GF101:GL101"/>
    <mergeCell ref="EY103:FE103"/>
    <mergeCell ref="EY102:FE102"/>
    <mergeCell ref="FG102:FM102"/>
    <mergeCell ref="FN102:FS102"/>
    <mergeCell ref="FT102:FY102"/>
    <mergeCell ref="FZ102:GE102"/>
    <mergeCell ref="DU104:DY104"/>
    <mergeCell ref="DZ104:EF104"/>
    <mergeCell ref="EG104:EL104"/>
    <mergeCell ref="EM104:ER104"/>
    <mergeCell ref="ES104:EX104"/>
    <mergeCell ref="DU103:DY103"/>
    <mergeCell ref="DZ103:EF103"/>
    <mergeCell ref="EG103:EL103"/>
    <mergeCell ref="EM103:ER103"/>
    <mergeCell ref="ES103:EX103"/>
    <mergeCell ref="GF104:GL104"/>
    <mergeCell ref="FG103:FM103"/>
    <mergeCell ref="FN103:FS103"/>
    <mergeCell ref="FT103:FY103"/>
    <mergeCell ref="FZ103:GE103"/>
    <mergeCell ref="GF103:GL103"/>
    <mergeCell ref="EY105:FE105"/>
    <mergeCell ref="EY104:FE104"/>
    <mergeCell ref="FG104:FM104"/>
    <mergeCell ref="FN104:FS104"/>
    <mergeCell ref="FT104:FY104"/>
    <mergeCell ref="FZ104:GE104"/>
    <mergeCell ref="DU106:DY106"/>
    <mergeCell ref="DZ106:EF106"/>
    <mergeCell ref="EG106:EL106"/>
    <mergeCell ref="EM106:ER106"/>
    <mergeCell ref="ES106:EX106"/>
    <mergeCell ref="DU105:DY105"/>
    <mergeCell ref="DZ105:EF105"/>
    <mergeCell ref="EG105:EL105"/>
    <mergeCell ref="EM105:ER105"/>
    <mergeCell ref="ES105:EX105"/>
    <mergeCell ref="GF106:GL106"/>
    <mergeCell ref="FG105:FM105"/>
    <mergeCell ref="FN105:FS105"/>
    <mergeCell ref="FT105:FY105"/>
    <mergeCell ref="FZ105:GE105"/>
    <mergeCell ref="GF105:GL105"/>
    <mergeCell ref="EY107:FE107"/>
    <mergeCell ref="EY106:FE106"/>
    <mergeCell ref="FG106:FM106"/>
    <mergeCell ref="FN106:FS106"/>
    <mergeCell ref="FT106:FY106"/>
    <mergeCell ref="FZ106:GE106"/>
    <mergeCell ref="DU108:DY108"/>
    <mergeCell ref="DZ108:EF108"/>
    <mergeCell ref="EG108:EL108"/>
    <mergeCell ref="EM108:ER108"/>
    <mergeCell ref="ES108:EX108"/>
    <mergeCell ref="DU107:DY107"/>
    <mergeCell ref="DZ107:EF107"/>
    <mergeCell ref="EG107:EL107"/>
    <mergeCell ref="EM107:ER107"/>
    <mergeCell ref="ES107:EX107"/>
    <mergeCell ref="GF108:GL108"/>
    <mergeCell ref="FG107:FM107"/>
    <mergeCell ref="FN107:FS107"/>
    <mergeCell ref="FT107:FY107"/>
    <mergeCell ref="FZ107:GE107"/>
    <mergeCell ref="GF107:GL107"/>
    <mergeCell ref="EY109:FE109"/>
    <mergeCell ref="EY108:FE108"/>
    <mergeCell ref="FG108:FM108"/>
    <mergeCell ref="FN108:FS108"/>
    <mergeCell ref="FT108:FY108"/>
    <mergeCell ref="FZ108:GE108"/>
    <mergeCell ref="DU110:DY110"/>
    <mergeCell ref="DZ110:EF110"/>
    <mergeCell ref="EG110:EL110"/>
    <mergeCell ref="EM110:ER110"/>
    <mergeCell ref="ES110:EX110"/>
    <mergeCell ref="DU109:DY109"/>
    <mergeCell ref="DZ109:EF109"/>
    <mergeCell ref="EG109:EL109"/>
    <mergeCell ref="EM109:ER109"/>
    <mergeCell ref="ES109:EX109"/>
    <mergeCell ref="GF110:GL110"/>
    <mergeCell ref="FG109:FM109"/>
    <mergeCell ref="FN109:FS109"/>
    <mergeCell ref="FT109:FY109"/>
    <mergeCell ref="FZ109:GE109"/>
    <mergeCell ref="GF109:GL109"/>
    <mergeCell ref="EY111:FE111"/>
    <mergeCell ref="EY110:FE110"/>
    <mergeCell ref="FG110:FM110"/>
    <mergeCell ref="FN110:FS110"/>
    <mergeCell ref="FT110:FY110"/>
    <mergeCell ref="FZ110:GE110"/>
    <mergeCell ref="DU112:DY112"/>
    <mergeCell ref="DZ112:EF112"/>
    <mergeCell ref="EG112:EL112"/>
    <mergeCell ref="EM112:ER112"/>
    <mergeCell ref="ES112:EX112"/>
    <mergeCell ref="DU111:DY111"/>
    <mergeCell ref="DZ111:EF111"/>
    <mergeCell ref="EG111:EL111"/>
    <mergeCell ref="EM111:ER111"/>
    <mergeCell ref="ES111:EX111"/>
    <mergeCell ref="GF112:GL112"/>
    <mergeCell ref="FG111:FM111"/>
    <mergeCell ref="FN111:FS111"/>
    <mergeCell ref="FT111:FY111"/>
    <mergeCell ref="FZ111:GE111"/>
    <mergeCell ref="GF111:GL111"/>
    <mergeCell ref="EY113:FE113"/>
    <mergeCell ref="EY112:FE112"/>
    <mergeCell ref="FG112:FM112"/>
    <mergeCell ref="FN112:FS112"/>
    <mergeCell ref="FT112:FY112"/>
    <mergeCell ref="FZ112:GE112"/>
    <mergeCell ref="DU114:DY114"/>
    <mergeCell ref="DZ114:EF114"/>
    <mergeCell ref="EG114:EL114"/>
    <mergeCell ref="EM114:ER114"/>
    <mergeCell ref="ES114:EX114"/>
    <mergeCell ref="DU113:DY113"/>
    <mergeCell ref="DZ113:EF113"/>
    <mergeCell ref="EG113:EL113"/>
    <mergeCell ref="EM113:ER113"/>
    <mergeCell ref="ES113:EX113"/>
    <mergeCell ref="GF114:GL114"/>
    <mergeCell ref="FG113:FM113"/>
    <mergeCell ref="FN113:FS113"/>
    <mergeCell ref="FT113:FY113"/>
    <mergeCell ref="FZ113:GE113"/>
    <mergeCell ref="GF113:GL113"/>
    <mergeCell ref="EY115:FE115"/>
    <mergeCell ref="EY114:FE114"/>
    <mergeCell ref="FG114:FM114"/>
    <mergeCell ref="FN114:FS114"/>
    <mergeCell ref="FT114:FY114"/>
    <mergeCell ref="FZ114:GE114"/>
    <mergeCell ref="DU116:DY116"/>
    <mergeCell ref="DZ116:EF116"/>
    <mergeCell ref="EG116:EL116"/>
    <mergeCell ref="EM116:ER116"/>
    <mergeCell ref="ES116:EX116"/>
    <mergeCell ref="DU115:DY115"/>
    <mergeCell ref="DZ115:EF115"/>
    <mergeCell ref="EG115:EL115"/>
    <mergeCell ref="EM115:ER115"/>
    <mergeCell ref="ES115:EX115"/>
    <mergeCell ref="GF116:GL116"/>
    <mergeCell ref="FG115:FM115"/>
    <mergeCell ref="FN115:FS115"/>
    <mergeCell ref="FT115:FY115"/>
    <mergeCell ref="FZ115:GE115"/>
    <mergeCell ref="GF115:GL115"/>
    <mergeCell ref="EY117:FE117"/>
    <mergeCell ref="EY116:FE116"/>
    <mergeCell ref="FG116:FM116"/>
    <mergeCell ref="FN116:FS116"/>
    <mergeCell ref="FT116:FY116"/>
    <mergeCell ref="FZ116:GE116"/>
    <mergeCell ref="DU118:DY118"/>
    <mergeCell ref="DZ118:EF118"/>
    <mergeCell ref="EG118:EL118"/>
    <mergeCell ref="EM118:ER118"/>
    <mergeCell ref="ES118:EX118"/>
    <mergeCell ref="DU117:DY117"/>
    <mergeCell ref="DZ117:EF117"/>
    <mergeCell ref="EG117:EL117"/>
    <mergeCell ref="EM117:ER117"/>
    <mergeCell ref="ES117:EX117"/>
    <mergeCell ref="GF118:GL118"/>
    <mergeCell ref="FG117:FM117"/>
    <mergeCell ref="FN117:FS117"/>
    <mergeCell ref="FT117:FY117"/>
    <mergeCell ref="FZ117:GE117"/>
    <mergeCell ref="GF117:GL117"/>
    <mergeCell ref="EY119:FE119"/>
    <mergeCell ref="EY118:FE118"/>
    <mergeCell ref="FG118:FM118"/>
    <mergeCell ref="FN118:FS118"/>
    <mergeCell ref="FT118:FY118"/>
    <mergeCell ref="FZ118:GE118"/>
    <mergeCell ref="DU120:DY120"/>
    <mergeCell ref="DZ120:EF120"/>
    <mergeCell ref="EG120:EL120"/>
    <mergeCell ref="EM120:ER120"/>
    <mergeCell ref="ES120:EX120"/>
    <mergeCell ref="DU119:DY119"/>
    <mergeCell ref="DZ119:EF119"/>
    <mergeCell ref="EG119:EL119"/>
    <mergeCell ref="EM119:ER119"/>
    <mergeCell ref="ES119:EX119"/>
    <mergeCell ref="GF120:GL120"/>
    <mergeCell ref="FG119:FM119"/>
    <mergeCell ref="FN119:FS119"/>
    <mergeCell ref="FT119:FY119"/>
    <mergeCell ref="FZ119:GE119"/>
    <mergeCell ref="GF119:GL119"/>
    <mergeCell ref="EY121:FE121"/>
    <mergeCell ref="EY120:FE120"/>
    <mergeCell ref="FG120:FM120"/>
    <mergeCell ref="FN120:FS120"/>
    <mergeCell ref="FT120:FY120"/>
    <mergeCell ref="FZ120:GE120"/>
    <mergeCell ref="DU122:DY122"/>
    <mergeCell ref="DZ122:EF122"/>
    <mergeCell ref="EG122:EL122"/>
    <mergeCell ref="EM122:ER122"/>
    <mergeCell ref="ES122:EX122"/>
    <mergeCell ref="DU121:DY121"/>
    <mergeCell ref="DZ121:EF121"/>
    <mergeCell ref="EG121:EL121"/>
    <mergeCell ref="EM121:ER121"/>
    <mergeCell ref="ES121:EX121"/>
    <mergeCell ref="GF122:GL122"/>
    <mergeCell ref="FG121:FM121"/>
    <mergeCell ref="FN121:FS121"/>
    <mergeCell ref="FT121:FY121"/>
    <mergeCell ref="FZ121:GE121"/>
    <mergeCell ref="GF121:GL121"/>
    <mergeCell ref="EY123:FE123"/>
    <mergeCell ref="EY122:FE122"/>
    <mergeCell ref="FG122:FM122"/>
    <mergeCell ref="FN122:FS122"/>
    <mergeCell ref="FT122:FY122"/>
    <mergeCell ref="FZ122:GE122"/>
    <mergeCell ref="DU124:DY124"/>
    <mergeCell ref="DZ124:EF124"/>
    <mergeCell ref="EG124:EL124"/>
    <mergeCell ref="EM124:ER124"/>
    <mergeCell ref="ES124:EX124"/>
    <mergeCell ref="DU123:DY123"/>
    <mergeCell ref="DZ123:EF123"/>
    <mergeCell ref="EG123:EL123"/>
    <mergeCell ref="EM123:ER123"/>
    <mergeCell ref="ES123:EX123"/>
    <mergeCell ref="GF124:GL124"/>
    <mergeCell ref="FG123:FM123"/>
    <mergeCell ref="FN123:FS123"/>
    <mergeCell ref="FT123:FY123"/>
    <mergeCell ref="FZ123:GE123"/>
    <mergeCell ref="GF123:GL123"/>
    <mergeCell ref="EY125:FE125"/>
    <mergeCell ref="EY124:FE124"/>
    <mergeCell ref="FG124:FM124"/>
    <mergeCell ref="FN124:FS124"/>
    <mergeCell ref="FT124:FY124"/>
    <mergeCell ref="FZ124:GE124"/>
    <mergeCell ref="DU126:DY126"/>
    <mergeCell ref="DZ126:EF126"/>
    <mergeCell ref="EG126:EL126"/>
    <mergeCell ref="EM126:ER126"/>
    <mergeCell ref="ES126:EX126"/>
    <mergeCell ref="DU125:DY125"/>
    <mergeCell ref="DZ125:EF125"/>
    <mergeCell ref="EG125:EL125"/>
    <mergeCell ref="EM125:ER125"/>
    <mergeCell ref="ES125:EX125"/>
    <mergeCell ref="GF126:GL126"/>
    <mergeCell ref="FG125:FM125"/>
    <mergeCell ref="FN125:FS125"/>
    <mergeCell ref="FT125:FY125"/>
    <mergeCell ref="FZ125:GE125"/>
    <mergeCell ref="GF125:GL125"/>
    <mergeCell ref="EY127:FE127"/>
    <mergeCell ref="EY126:FE126"/>
    <mergeCell ref="FG126:FM126"/>
    <mergeCell ref="FN126:FS126"/>
    <mergeCell ref="FT126:FY126"/>
    <mergeCell ref="FZ126:GE126"/>
    <mergeCell ref="DU128:DY128"/>
    <mergeCell ref="DZ128:EF128"/>
    <mergeCell ref="EG128:EL128"/>
    <mergeCell ref="EM128:ER128"/>
    <mergeCell ref="ES128:EX128"/>
    <mergeCell ref="DU127:DY127"/>
    <mergeCell ref="DZ127:EF127"/>
    <mergeCell ref="EG127:EL127"/>
    <mergeCell ref="EM127:ER127"/>
    <mergeCell ref="ES127:EX127"/>
    <mergeCell ref="GF128:GL128"/>
    <mergeCell ref="FG127:FM127"/>
    <mergeCell ref="FN127:FS127"/>
    <mergeCell ref="FT127:FY127"/>
    <mergeCell ref="FZ127:GE127"/>
    <mergeCell ref="GF127:GL127"/>
    <mergeCell ref="EY129:FE129"/>
    <mergeCell ref="EY128:FE128"/>
    <mergeCell ref="FG128:FM128"/>
    <mergeCell ref="FN128:FS128"/>
    <mergeCell ref="FT128:FY128"/>
    <mergeCell ref="FZ128:GE128"/>
    <mergeCell ref="DU130:DY130"/>
    <mergeCell ref="DZ130:EF130"/>
    <mergeCell ref="EG130:EL130"/>
    <mergeCell ref="EM130:ER130"/>
    <mergeCell ref="ES130:EX130"/>
    <mergeCell ref="DU129:DY129"/>
    <mergeCell ref="DZ129:EF129"/>
    <mergeCell ref="EG129:EL129"/>
    <mergeCell ref="EM129:ER129"/>
    <mergeCell ref="ES129:EX129"/>
    <mergeCell ref="GF130:GL130"/>
    <mergeCell ref="FG129:FM129"/>
    <mergeCell ref="FN129:FS129"/>
    <mergeCell ref="FT129:FY129"/>
    <mergeCell ref="FZ129:GE129"/>
    <mergeCell ref="GF129:GL129"/>
    <mergeCell ref="EY131:FE131"/>
    <mergeCell ref="EY130:FE130"/>
    <mergeCell ref="FG130:FM130"/>
    <mergeCell ref="FN130:FS130"/>
    <mergeCell ref="FT130:FY130"/>
    <mergeCell ref="FZ130:GE130"/>
    <mergeCell ref="DU132:DY132"/>
    <mergeCell ref="DZ132:EF132"/>
    <mergeCell ref="EG132:EL132"/>
    <mergeCell ref="EM132:ER132"/>
    <mergeCell ref="ES132:EX132"/>
    <mergeCell ref="DU131:DY131"/>
    <mergeCell ref="DZ131:EF131"/>
    <mergeCell ref="EG131:EL131"/>
    <mergeCell ref="EM131:ER131"/>
    <mergeCell ref="ES131:EX131"/>
    <mergeCell ref="GF132:GL132"/>
    <mergeCell ref="FG131:FM131"/>
    <mergeCell ref="FN131:FS131"/>
    <mergeCell ref="FT131:FY131"/>
    <mergeCell ref="FZ131:GE131"/>
    <mergeCell ref="GF131:GL131"/>
    <mergeCell ref="EY133:FE133"/>
    <mergeCell ref="EY132:FE132"/>
    <mergeCell ref="FG132:FM132"/>
    <mergeCell ref="FN132:FS132"/>
    <mergeCell ref="FT132:FY132"/>
    <mergeCell ref="FZ132:GE132"/>
    <mergeCell ref="DU134:DY134"/>
    <mergeCell ref="DZ134:EF134"/>
    <mergeCell ref="EG134:EL134"/>
    <mergeCell ref="EM134:ER134"/>
    <mergeCell ref="ES134:EX134"/>
    <mergeCell ref="DU133:DY133"/>
    <mergeCell ref="DZ133:EF133"/>
    <mergeCell ref="EG133:EL133"/>
    <mergeCell ref="EM133:ER133"/>
    <mergeCell ref="ES133:EX133"/>
    <mergeCell ref="GF134:GL134"/>
    <mergeCell ref="FG133:FM133"/>
    <mergeCell ref="FN133:FS133"/>
    <mergeCell ref="FT133:FY133"/>
    <mergeCell ref="FZ133:GE133"/>
    <mergeCell ref="GF133:GL133"/>
    <mergeCell ref="EY135:FE135"/>
    <mergeCell ref="EY134:FE134"/>
    <mergeCell ref="FG134:FM134"/>
    <mergeCell ref="FN134:FS134"/>
    <mergeCell ref="FT134:FY134"/>
    <mergeCell ref="FZ134:GE134"/>
    <mergeCell ref="DU136:DY136"/>
    <mergeCell ref="DZ136:EF136"/>
    <mergeCell ref="EG136:EL136"/>
    <mergeCell ref="EM136:ER136"/>
    <mergeCell ref="ES136:EX136"/>
    <mergeCell ref="DU135:DY135"/>
    <mergeCell ref="DZ135:EF135"/>
    <mergeCell ref="EG135:EL135"/>
    <mergeCell ref="EM135:ER135"/>
    <mergeCell ref="ES135:EX135"/>
    <mergeCell ref="GF136:GL136"/>
    <mergeCell ref="FG135:FM135"/>
    <mergeCell ref="FN135:FS135"/>
    <mergeCell ref="FT135:FY135"/>
    <mergeCell ref="FZ135:GE135"/>
    <mergeCell ref="GF135:GL135"/>
    <mergeCell ref="EY137:FE137"/>
    <mergeCell ref="EY136:FE136"/>
    <mergeCell ref="FG136:FM136"/>
    <mergeCell ref="FN136:FS136"/>
    <mergeCell ref="FT136:FY136"/>
    <mergeCell ref="FZ136:GE136"/>
    <mergeCell ref="DU138:DY138"/>
    <mergeCell ref="DZ138:EF138"/>
    <mergeCell ref="EG138:EL138"/>
    <mergeCell ref="EM138:ER138"/>
    <mergeCell ref="ES138:EX138"/>
    <mergeCell ref="DU137:DY137"/>
    <mergeCell ref="DZ137:EF137"/>
    <mergeCell ref="EG137:EL137"/>
    <mergeCell ref="EM137:ER137"/>
    <mergeCell ref="ES137:EX137"/>
    <mergeCell ref="GF138:GL138"/>
    <mergeCell ref="FG137:FM137"/>
    <mergeCell ref="FN137:FS137"/>
    <mergeCell ref="FT137:FY137"/>
    <mergeCell ref="FZ137:GE137"/>
    <mergeCell ref="GF137:GL137"/>
    <mergeCell ref="EY139:FE139"/>
    <mergeCell ref="EY138:FE138"/>
    <mergeCell ref="FG138:FM138"/>
    <mergeCell ref="FN138:FS138"/>
    <mergeCell ref="FT138:FY138"/>
    <mergeCell ref="FZ138:GE138"/>
    <mergeCell ref="DU140:DY140"/>
    <mergeCell ref="DZ140:EF140"/>
    <mergeCell ref="EG140:EL140"/>
    <mergeCell ref="EM140:ER140"/>
    <mergeCell ref="ES140:EX140"/>
    <mergeCell ref="DU139:DY139"/>
    <mergeCell ref="DZ139:EF139"/>
    <mergeCell ref="EG139:EL139"/>
    <mergeCell ref="EM139:ER139"/>
    <mergeCell ref="ES139:EX139"/>
    <mergeCell ref="GF140:GL140"/>
    <mergeCell ref="FG139:FM139"/>
    <mergeCell ref="FN139:FS139"/>
    <mergeCell ref="FT139:FY139"/>
    <mergeCell ref="FZ139:GE139"/>
    <mergeCell ref="GF139:GL139"/>
    <mergeCell ref="EY141:FE141"/>
    <mergeCell ref="EY140:FE140"/>
    <mergeCell ref="FG140:FM140"/>
    <mergeCell ref="FN140:FS140"/>
    <mergeCell ref="FT140:FY140"/>
    <mergeCell ref="FZ140:GE140"/>
    <mergeCell ref="DU142:DY142"/>
    <mergeCell ref="DZ142:EF142"/>
    <mergeCell ref="EG142:EL142"/>
    <mergeCell ref="EM142:ER142"/>
    <mergeCell ref="ES142:EX142"/>
    <mergeCell ref="DU141:DY141"/>
    <mergeCell ref="DZ141:EF141"/>
    <mergeCell ref="EG141:EL141"/>
    <mergeCell ref="EM141:ER141"/>
    <mergeCell ref="ES141:EX141"/>
    <mergeCell ref="GF142:GL142"/>
    <mergeCell ref="FG141:FM141"/>
    <mergeCell ref="FN141:FS141"/>
    <mergeCell ref="FT141:FY141"/>
    <mergeCell ref="FZ141:GE141"/>
    <mergeCell ref="GF141:GL141"/>
    <mergeCell ref="EY143:FE143"/>
    <mergeCell ref="EY142:FE142"/>
    <mergeCell ref="FG142:FM142"/>
    <mergeCell ref="FN142:FS142"/>
    <mergeCell ref="FT142:FY142"/>
    <mergeCell ref="FZ142:GE142"/>
    <mergeCell ref="DU144:DY144"/>
    <mergeCell ref="DZ144:EF144"/>
    <mergeCell ref="EG144:EL144"/>
    <mergeCell ref="EM144:ER144"/>
    <mergeCell ref="ES144:EX144"/>
    <mergeCell ref="DU143:DY143"/>
    <mergeCell ref="DZ143:EF143"/>
    <mergeCell ref="EG143:EL143"/>
    <mergeCell ref="EM143:ER143"/>
    <mergeCell ref="ES143:EX143"/>
    <mergeCell ref="GF144:GL144"/>
    <mergeCell ref="FG143:FM143"/>
    <mergeCell ref="FN143:FS143"/>
    <mergeCell ref="FT143:FY143"/>
    <mergeCell ref="FZ143:GE143"/>
    <mergeCell ref="GF143:GL143"/>
    <mergeCell ref="EY145:FE145"/>
    <mergeCell ref="EY144:FE144"/>
    <mergeCell ref="FG144:FM144"/>
    <mergeCell ref="FN144:FS144"/>
    <mergeCell ref="FT144:FY144"/>
    <mergeCell ref="FZ144:GE144"/>
    <mergeCell ref="DU146:DY146"/>
    <mergeCell ref="DZ146:EF146"/>
    <mergeCell ref="EG146:EL146"/>
    <mergeCell ref="EM146:ER146"/>
    <mergeCell ref="ES146:EX146"/>
    <mergeCell ref="DU145:DY145"/>
    <mergeCell ref="DZ145:EF145"/>
    <mergeCell ref="EG145:EL145"/>
    <mergeCell ref="EM145:ER145"/>
    <mergeCell ref="ES145:EX145"/>
    <mergeCell ref="GF146:GL146"/>
    <mergeCell ref="FG145:FM145"/>
    <mergeCell ref="FN145:FS145"/>
    <mergeCell ref="FT145:FY145"/>
    <mergeCell ref="FZ145:GE145"/>
    <mergeCell ref="GF145:GL145"/>
    <mergeCell ref="EY147:FE147"/>
    <mergeCell ref="EY146:FE146"/>
    <mergeCell ref="FG146:FM146"/>
    <mergeCell ref="FN146:FS146"/>
    <mergeCell ref="FT146:FY146"/>
    <mergeCell ref="FZ146:GE146"/>
    <mergeCell ref="DU148:DY148"/>
    <mergeCell ref="DZ148:EF148"/>
    <mergeCell ref="EG148:EL148"/>
    <mergeCell ref="EM148:ER148"/>
    <mergeCell ref="ES148:EX148"/>
    <mergeCell ref="DU147:DY147"/>
    <mergeCell ref="DZ147:EF147"/>
    <mergeCell ref="EG147:EL147"/>
    <mergeCell ref="EM147:ER147"/>
    <mergeCell ref="ES147:EX147"/>
    <mergeCell ref="GF148:GL148"/>
    <mergeCell ref="FG147:FM147"/>
    <mergeCell ref="FN147:FS147"/>
    <mergeCell ref="FT147:FY147"/>
    <mergeCell ref="FZ147:GE147"/>
    <mergeCell ref="GF147:GL147"/>
    <mergeCell ref="EY149:FE149"/>
    <mergeCell ref="EY148:FE148"/>
    <mergeCell ref="FG148:FM148"/>
    <mergeCell ref="FN148:FS148"/>
    <mergeCell ref="FT148:FY148"/>
    <mergeCell ref="FZ148:GE148"/>
    <mergeCell ref="DU150:DY150"/>
    <mergeCell ref="DZ150:EF150"/>
    <mergeCell ref="EG150:EL150"/>
    <mergeCell ref="EM150:ER150"/>
    <mergeCell ref="ES150:EX150"/>
    <mergeCell ref="DU149:DY149"/>
    <mergeCell ref="DZ149:EF149"/>
    <mergeCell ref="EG149:EL149"/>
    <mergeCell ref="EM149:ER149"/>
    <mergeCell ref="ES149:EX149"/>
    <mergeCell ref="GF150:GL150"/>
    <mergeCell ref="FG149:FM149"/>
    <mergeCell ref="FN149:FS149"/>
    <mergeCell ref="FT149:FY149"/>
    <mergeCell ref="FZ149:GE149"/>
    <mergeCell ref="GF149:GL149"/>
    <mergeCell ref="EY151:FE151"/>
    <mergeCell ref="EY150:FE150"/>
    <mergeCell ref="FG150:FM150"/>
    <mergeCell ref="FN150:FS150"/>
    <mergeCell ref="FT150:FY150"/>
    <mergeCell ref="FZ150:GE150"/>
    <mergeCell ref="DU152:DY152"/>
    <mergeCell ref="DZ152:EF152"/>
    <mergeCell ref="EG152:EL152"/>
    <mergeCell ref="EM152:ER152"/>
    <mergeCell ref="ES152:EX152"/>
    <mergeCell ref="DU151:DY151"/>
    <mergeCell ref="DZ151:EF151"/>
    <mergeCell ref="EG151:EL151"/>
    <mergeCell ref="EM151:ER151"/>
    <mergeCell ref="ES151:EX151"/>
    <mergeCell ref="GF152:GL152"/>
    <mergeCell ref="FG151:FM151"/>
    <mergeCell ref="FN151:FS151"/>
    <mergeCell ref="FT151:FY151"/>
    <mergeCell ref="FZ151:GE151"/>
    <mergeCell ref="GF151:GL151"/>
    <mergeCell ref="EY153:FE153"/>
    <mergeCell ref="EY152:FE152"/>
    <mergeCell ref="FG152:FM152"/>
    <mergeCell ref="FN152:FS152"/>
    <mergeCell ref="FT152:FY152"/>
    <mergeCell ref="FZ152:GE152"/>
    <mergeCell ref="DU154:DY154"/>
    <mergeCell ref="DZ154:EF154"/>
    <mergeCell ref="EG154:EL154"/>
    <mergeCell ref="EM154:ER154"/>
    <mergeCell ref="ES154:EX154"/>
    <mergeCell ref="DU153:DY153"/>
    <mergeCell ref="DZ153:EF153"/>
    <mergeCell ref="EG153:EL153"/>
    <mergeCell ref="EM153:ER153"/>
    <mergeCell ref="ES153:EX153"/>
    <mergeCell ref="GF154:GL154"/>
    <mergeCell ref="FG153:FM153"/>
    <mergeCell ref="FN153:FS153"/>
    <mergeCell ref="FT153:FY153"/>
    <mergeCell ref="FZ153:GE153"/>
    <mergeCell ref="GF153:GL153"/>
    <mergeCell ref="EY155:FE155"/>
    <mergeCell ref="EY154:FE154"/>
    <mergeCell ref="FG154:FM154"/>
    <mergeCell ref="FN154:FS154"/>
    <mergeCell ref="FT154:FY154"/>
    <mergeCell ref="FZ154:GE154"/>
    <mergeCell ref="DU156:DY156"/>
    <mergeCell ref="DZ156:EF156"/>
    <mergeCell ref="EG156:EL156"/>
    <mergeCell ref="EM156:ER156"/>
    <mergeCell ref="ES156:EX156"/>
    <mergeCell ref="DU155:DY155"/>
    <mergeCell ref="DZ155:EF155"/>
    <mergeCell ref="EG155:EL155"/>
    <mergeCell ref="EM155:ER155"/>
    <mergeCell ref="ES155:EX155"/>
    <mergeCell ref="GF156:GL156"/>
    <mergeCell ref="FG155:FM155"/>
    <mergeCell ref="FN155:FS155"/>
    <mergeCell ref="FT155:FY155"/>
    <mergeCell ref="FZ155:GE155"/>
    <mergeCell ref="GF155:GL155"/>
    <mergeCell ref="EY157:FE157"/>
    <mergeCell ref="EY156:FE156"/>
    <mergeCell ref="FG156:FM156"/>
    <mergeCell ref="FN156:FS156"/>
    <mergeCell ref="FT156:FY156"/>
    <mergeCell ref="FZ156:GE156"/>
    <mergeCell ref="DU158:DY158"/>
    <mergeCell ref="DZ158:EF158"/>
    <mergeCell ref="EG158:EL158"/>
    <mergeCell ref="EM158:ER158"/>
    <mergeCell ref="ES158:EX158"/>
    <mergeCell ref="DU157:DY157"/>
    <mergeCell ref="DZ157:EF157"/>
    <mergeCell ref="EG157:EL157"/>
    <mergeCell ref="EM157:ER157"/>
    <mergeCell ref="ES157:EX157"/>
    <mergeCell ref="GF158:GL158"/>
    <mergeCell ref="FG157:FM157"/>
    <mergeCell ref="FN157:FS157"/>
    <mergeCell ref="FT157:FY157"/>
    <mergeCell ref="FZ157:GE157"/>
    <mergeCell ref="GF157:GL157"/>
    <mergeCell ref="EY159:FE159"/>
    <mergeCell ref="EY158:FE158"/>
    <mergeCell ref="FG158:FM158"/>
    <mergeCell ref="FN158:FS158"/>
    <mergeCell ref="FT158:FY158"/>
    <mergeCell ref="FZ158:GE158"/>
    <mergeCell ref="DU160:DY160"/>
    <mergeCell ref="DZ160:EF160"/>
    <mergeCell ref="EG160:EL160"/>
    <mergeCell ref="EM160:ER160"/>
    <mergeCell ref="ES160:EX160"/>
    <mergeCell ref="DU159:DY159"/>
    <mergeCell ref="DZ159:EF159"/>
    <mergeCell ref="EG159:EL159"/>
    <mergeCell ref="EM159:ER159"/>
    <mergeCell ref="ES159:EX159"/>
    <mergeCell ref="GF160:GL160"/>
    <mergeCell ref="FG159:FM159"/>
    <mergeCell ref="FN159:FS159"/>
    <mergeCell ref="FT159:FY159"/>
    <mergeCell ref="FZ159:GE159"/>
    <mergeCell ref="GF159:GL159"/>
    <mergeCell ref="EY161:FE161"/>
    <mergeCell ref="EY160:FE160"/>
    <mergeCell ref="FG160:FM160"/>
    <mergeCell ref="FN160:FS160"/>
    <mergeCell ref="FT160:FY160"/>
    <mergeCell ref="FZ160:GE160"/>
    <mergeCell ref="DU162:DY162"/>
    <mergeCell ref="DZ162:EF162"/>
    <mergeCell ref="EG162:EL162"/>
    <mergeCell ref="EM162:ER162"/>
    <mergeCell ref="ES162:EX162"/>
    <mergeCell ref="DU161:DY161"/>
    <mergeCell ref="DZ161:EF161"/>
    <mergeCell ref="EG161:EL161"/>
    <mergeCell ref="EM161:ER161"/>
    <mergeCell ref="ES161:EX161"/>
    <mergeCell ref="GF162:GL162"/>
    <mergeCell ref="FG161:FM161"/>
    <mergeCell ref="FN161:FS161"/>
    <mergeCell ref="FT161:FY161"/>
    <mergeCell ref="FZ161:GE161"/>
    <mergeCell ref="GF161:GL161"/>
    <mergeCell ref="EY163:FE163"/>
    <mergeCell ref="EY162:FE162"/>
    <mergeCell ref="FG162:FM162"/>
    <mergeCell ref="FN162:FS162"/>
    <mergeCell ref="FT162:FY162"/>
    <mergeCell ref="FZ162:GE162"/>
    <mergeCell ref="DU164:DY164"/>
    <mergeCell ref="DZ164:EF164"/>
    <mergeCell ref="EG164:EL164"/>
    <mergeCell ref="EM164:ER164"/>
    <mergeCell ref="ES164:EX164"/>
    <mergeCell ref="DU163:DY163"/>
    <mergeCell ref="DZ163:EF163"/>
    <mergeCell ref="EG163:EL163"/>
    <mergeCell ref="EM163:ER163"/>
    <mergeCell ref="ES163:EX163"/>
    <mergeCell ref="GF164:GL164"/>
    <mergeCell ref="FG163:FM163"/>
    <mergeCell ref="FN163:FS163"/>
    <mergeCell ref="FT163:FY163"/>
    <mergeCell ref="FZ163:GE163"/>
    <mergeCell ref="GF163:GL163"/>
    <mergeCell ref="EY165:FE165"/>
    <mergeCell ref="EY164:FE164"/>
    <mergeCell ref="FG164:FM164"/>
    <mergeCell ref="FN164:FS164"/>
    <mergeCell ref="FT164:FY164"/>
    <mergeCell ref="FZ164:GE164"/>
    <mergeCell ref="DU166:DY166"/>
    <mergeCell ref="DZ166:EF166"/>
    <mergeCell ref="EG166:EL166"/>
    <mergeCell ref="EM166:ER166"/>
    <mergeCell ref="ES166:EX166"/>
    <mergeCell ref="DU165:DY165"/>
    <mergeCell ref="DZ165:EF165"/>
    <mergeCell ref="EG165:EL165"/>
    <mergeCell ref="EM165:ER165"/>
    <mergeCell ref="ES165:EX165"/>
    <mergeCell ref="GF166:GL166"/>
    <mergeCell ref="FG165:FM165"/>
    <mergeCell ref="FN165:FS165"/>
    <mergeCell ref="FT165:FY165"/>
    <mergeCell ref="FZ165:GE165"/>
    <mergeCell ref="GF165:GL165"/>
    <mergeCell ref="EY167:FE167"/>
    <mergeCell ref="EY166:FE166"/>
    <mergeCell ref="FG166:FM166"/>
    <mergeCell ref="FN166:FS166"/>
    <mergeCell ref="FT166:FY166"/>
    <mergeCell ref="FZ166:GE166"/>
    <mergeCell ref="DU168:DY168"/>
    <mergeCell ref="DZ168:EF168"/>
    <mergeCell ref="EG168:EL168"/>
    <mergeCell ref="EM168:ER168"/>
    <mergeCell ref="ES168:EX168"/>
    <mergeCell ref="DU167:DY167"/>
    <mergeCell ref="DZ167:EF167"/>
    <mergeCell ref="EG167:EL167"/>
    <mergeCell ref="EM167:ER167"/>
    <mergeCell ref="ES167:EX167"/>
    <mergeCell ref="GF168:GL168"/>
    <mergeCell ref="FG167:FM167"/>
    <mergeCell ref="FN167:FS167"/>
    <mergeCell ref="FT167:FY167"/>
    <mergeCell ref="FZ167:GE167"/>
    <mergeCell ref="GF167:GL167"/>
    <mergeCell ref="EY169:FE169"/>
    <mergeCell ref="EY168:FE168"/>
    <mergeCell ref="FG168:FM168"/>
    <mergeCell ref="FN168:FS168"/>
    <mergeCell ref="FT168:FY168"/>
    <mergeCell ref="FZ168:GE168"/>
    <mergeCell ref="DU170:DY170"/>
    <mergeCell ref="DZ170:EF170"/>
    <mergeCell ref="EG170:EL170"/>
    <mergeCell ref="EM170:ER170"/>
    <mergeCell ref="ES170:EX170"/>
    <mergeCell ref="DU169:DY169"/>
    <mergeCell ref="DZ169:EF169"/>
    <mergeCell ref="EG169:EL169"/>
    <mergeCell ref="EM169:ER169"/>
    <mergeCell ref="ES169:EX169"/>
    <mergeCell ref="GF170:GL170"/>
    <mergeCell ref="FG169:FM169"/>
    <mergeCell ref="FN169:FS169"/>
    <mergeCell ref="FT169:FY169"/>
    <mergeCell ref="FZ169:GE169"/>
    <mergeCell ref="GF169:GL169"/>
    <mergeCell ref="EY171:FE171"/>
    <mergeCell ref="EY170:FE170"/>
    <mergeCell ref="FG170:FM170"/>
    <mergeCell ref="FN170:FS170"/>
    <mergeCell ref="FT170:FY170"/>
    <mergeCell ref="FZ170:GE170"/>
    <mergeCell ref="DU172:DY172"/>
    <mergeCell ref="DZ172:EF172"/>
    <mergeCell ref="EG172:EL172"/>
    <mergeCell ref="EM172:ER172"/>
    <mergeCell ref="ES172:EX172"/>
    <mergeCell ref="DU171:DY171"/>
    <mergeCell ref="DZ171:EF171"/>
    <mergeCell ref="EG171:EL171"/>
    <mergeCell ref="EM171:ER171"/>
    <mergeCell ref="ES171:EX171"/>
    <mergeCell ref="GF172:GL172"/>
    <mergeCell ref="FG171:FM171"/>
    <mergeCell ref="FN171:FS171"/>
    <mergeCell ref="FT171:FY171"/>
    <mergeCell ref="FZ171:GE171"/>
    <mergeCell ref="GF171:GL171"/>
    <mergeCell ref="EY173:FE173"/>
    <mergeCell ref="EY172:FE172"/>
    <mergeCell ref="FG172:FM172"/>
    <mergeCell ref="FN172:FS172"/>
    <mergeCell ref="FT172:FY172"/>
    <mergeCell ref="FZ172:GE172"/>
    <mergeCell ref="DU174:DY174"/>
    <mergeCell ref="DZ174:EF174"/>
    <mergeCell ref="EG174:EL174"/>
    <mergeCell ref="EM174:ER174"/>
    <mergeCell ref="ES174:EX174"/>
    <mergeCell ref="DU173:DY173"/>
    <mergeCell ref="DZ173:EF173"/>
    <mergeCell ref="EG173:EL173"/>
    <mergeCell ref="EM173:ER173"/>
    <mergeCell ref="ES173:EX173"/>
    <mergeCell ref="GF174:GL174"/>
    <mergeCell ref="FG173:FM173"/>
    <mergeCell ref="FN173:FS173"/>
    <mergeCell ref="FT173:FY173"/>
    <mergeCell ref="FZ173:GE173"/>
    <mergeCell ref="GF173:GL173"/>
    <mergeCell ref="EY175:FE175"/>
    <mergeCell ref="EY174:FE174"/>
    <mergeCell ref="FG174:FM174"/>
    <mergeCell ref="FN174:FS174"/>
    <mergeCell ref="FT174:FY174"/>
    <mergeCell ref="FZ174:GE174"/>
    <mergeCell ref="DU176:DY176"/>
    <mergeCell ref="DZ176:EF176"/>
    <mergeCell ref="EG176:EL176"/>
    <mergeCell ref="EM176:ER176"/>
    <mergeCell ref="ES176:EX176"/>
    <mergeCell ref="DU175:DY175"/>
    <mergeCell ref="DZ175:EF175"/>
    <mergeCell ref="EG175:EL175"/>
    <mergeCell ref="EM175:ER175"/>
    <mergeCell ref="ES175:EX175"/>
    <mergeCell ref="GF176:GL176"/>
    <mergeCell ref="FG175:FM175"/>
    <mergeCell ref="FN175:FS175"/>
    <mergeCell ref="FT175:FY175"/>
    <mergeCell ref="FZ175:GE175"/>
    <mergeCell ref="GF175:GL175"/>
    <mergeCell ref="EY177:FE177"/>
    <mergeCell ref="EY176:FE176"/>
    <mergeCell ref="FG176:FM176"/>
    <mergeCell ref="FN176:FS176"/>
    <mergeCell ref="FT176:FY176"/>
    <mergeCell ref="FZ176:GE176"/>
    <mergeCell ref="DU178:DY178"/>
    <mergeCell ref="DZ178:EF178"/>
    <mergeCell ref="EG178:EL178"/>
    <mergeCell ref="EM178:ER178"/>
    <mergeCell ref="ES178:EX178"/>
    <mergeCell ref="DU177:DY177"/>
    <mergeCell ref="DZ177:EF177"/>
    <mergeCell ref="EG177:EL177"/>
    <mergeCell ref="EM177:ER177"/>
    <mergeCell ref="ES177:EX177"/>
    <mergeCell ref="GF178:GL178"/>
    <mergeCell ref="FG177:FM177"/>
    <mergeCell ref="FN177:FS177"/>
    <mergeCell ref="FT177:FY177"/>
    <mergeCell ref="FZ177:GE177"/>
    <mergeCell ref="GF177:GL177"/>
    <mergeCell ref="EY179:FE179"/>
    <mergeCell ref="EY178:FE178"/>
    <mergeCell ref="FG178:FM178"/>
    <mergeCell ref="FN178:FS178"/>
    <mergeCell ref="FT178:FY178"/>
    <mergeCell ref="FZ178:GE178"/>
    <mergeCell ref="DU180:DY180"/>
    <mergeCell ref="DZ180:EF180"/>
    <mergeCell ref="EG180:EL180"/>
    <mergeCell ref="EM180:ER180"/>
    <mergeCell ref="ES180:EX180"/>
    <mergeCell ref="DU179:DY179"/>
    <mergeCell ref="DZ179:EF179"/>
    <mergeCell ref="EG179:EL179"/>
    <mergeCell ref="EM179:ER179"/>
    <mergeCell ref="ES179:EX179"/>
    <mergeCell ref="GF180:GL180"/>
    <mergeCell ref="FG179:FM179"/>
    <mergeCell ref="FN179:FS179"/>
    <mergeCell ref="FT179:FY179"/>
    <mergeCell ref="FZ179:GE179"/>
    <mergeCell ref="GF179:GL179"/>
    <mergeCell ref="EY181:FE181"/>
    <mergeCell ref="EY180:FE180"/>
    <mergeCell ref="FG180:FM180"/>
    <mergeCell ref="FN180:FS180"/>
    <mergeCell ref="FT180:FY180"/>
    <mergeCell ref="FZ180:GE180"/>
    <mergeCell ref="DU182:DY182"/>
    <mergeCell ref="DZ182:EF182"/>
    <mergeCell ref="EG182:EL182"/>
    <mergeCell ref="EM182:ER182"/>
    <mergeCell ref="ES182:EX182"/>
    <mergeCell ref="DU181:DY181"/>
    <mergeCell ref="DZ181:EF181"/>
    <mergeCell ref="EG181:EL181"/>
    <mergeCell ref="EM181:ER181"/>
    <mergeCell ref="ES181:EX181"/>
    <mergeCell ref="GF182:GL182"/>
    <mergeCell ref="FG181:FM181"/>
    <mergeCell ref="FN181:FS181"/>
    <mergeCell ref="FT181:FY181"/>
    <mergeCell ref="FZ181:GE181"/>
    <mergeCell ref="GF181:GL181"/>
    <mergeCell ref="EY183:FE183"/>
    <mergeCell ref="EY182:FE182"/>
    <mergeCell ref="FG182:FM182"/>
    <mergeCell ref="FN182:FS182"/>
    <mergeCell ref="FT182:FY182"/>
    <mergeCell ref="FZ182:GE182"/>
    <mergeCell ref="DU184:DY184"/>
    <mergeCell ref="DZ184:EF184"/>
    <mergeCell ref="EG184:EL184"/>
    <mergeCell ref="EM184:ER184"/>
    <mergeCell ref="ES184:EX184"/>
    <mergeCell ref="DU183:DY183"/>
    <mergeCell ref="DZ183:EF183"/>
    <mergeCell ref="EG183:EL183"/>
    <mergeCell ref="EM183:ER183"/>
    <mergeCell ref="ES183:EX183"/>
    <mergeCell ref="GF184:GL184"/>
    <mergeCell ref="FG183:FM183"/>
    <mergeCell ref="FN183:FS183"/>
    <mergeCell ref="FT183:FY183"/>
    <mergeCell ref="FZ183:GE183"/>
    <mergeCell ref="GF183:GL183"/>
    <mergeCell ref="EY185:FE185"/>
    <mergeCell ref="EY184:FE184"/>
    <mergeCell ref="FG184:FM184"/>
    <mergeCell ref="FN184:FS184"/>
    <mergeCell ref="FT184:FY184"/>
    <mergeCell ref="FZ184:GE184"/>
    <mergeCell ref="DU186:DY186"/>
    <mergeCell ref="DZ186:EF186"/>
    <mergeCell ref="EG186:EL186"/>
    <mergeCell ref="EM186:ER186"/>
    <mergeCell ref="ES186:EX186"/>
    <mergeCell ref="DU185:DY185"/>
    <mergeCell ref="DZ185:EF185"/>
    <mergeCell ref="EG185:EL185"/>
    <mergeCell ref="EM185:ER185"/>
    <mergeCell ref="ES185:EX185"/>
    <mergeCell ref="GF186:GL186"/>
    <mergeCell ref="FG185:FM185"/>
    <mergeCell ref="FN185:FS185"/>
    <mergeCell ref="FT185:FY185"/>
    <mergeCell ref="FZ185:GE185"/>
    <mergeCell ref="GF185:GL185"/>
    <mergeCell ref="EY187:FE187"/>
    <mergeCell ref="EY186:FE186"/>
    <mergeCell ref="FG186:FM186"/>
    <mergeCell ref="FN186:FS186"/>
    <mergeCell ref="FT186:FY186"/>
    <mergeCell ref="FZ186:GE186"/>
    <mergeCell ref="DU188:DY188"/>
    <mergeCell ref="DZ188:EF188"/>
    <mergeCell ref="EG188:EL188"/>
    <mergeCell ref="EM188:ER188"/>
    <mergeCell ref="ES188:EX188"/>
    <mergeCell ref="DU187:DY187"/>
    <mergeCell ref="DZ187:EF187"/>
    <mergeCell ref="EG187:EL187"/>
    <mergeCell ref="EM187:ER187"/>
    <mergeCell ref="ES187:EX187"/>
    <mergeCell ref="GF188:GL188"/>
    <mergeCell ref="FG187:FM187"/>
    <mergeCell ref="FN187:FS187"/>
    <mergeCell ref="FT187:FY187"/>
    <mergeCell ref="FZ187:GE187"/>
    <mergeCell ref="GF187:GL187"/>
    <mergeCell ref="EY189:FE189"/>
    <mergeCell ref="EY188:FE188"/>
    <mergeCell ref="FG188:FM188"/>
    <mergeCell ref="FN188:FS188"/>
    <mergeCell ref="FT188:FY188"/>
    <mergeCell ref="FZ188:GE188"/>
    <mergeCell ref="DU190:DY190"/>
    <mergeCell ref="DZ190:EF190"/>
    <mergeCell ref="EG190:EL190"/>
    <mergeCell ref="EM190:ER190"/>
    <mergeCell ref="ES190:EX190"/>
    <mergeCell ref="DU189:DY189"/>
    <mergeCell ref="DZ189:EF189"/>
    <mergeCell ref="EG189:EL189"/>
    <mergeCell ref="EM189:ER189"/>
    <mergeCell ref="ES189:EX189"/>
    <mergeCell ref="GF190:GL190"/>
    <mergeCell ref="FG189:FM189"/>
    <mergeCell ref="FN189:FS189"/>
    <mergeCell ref="FT189:FY189"/>
    <mergeCell ref="FZ189:GE189"/>
    <mergeCell ref="GF189:GL189"/>
    <mergeCell ref="EY191:FE191"/>
    <mergeCell ref="EY190:FE190"/>
    <mergeCell ref="FG190:FM190"/>
    <mergeCell ref="FN190:FS190"/>
    <mergeCell ref="FT190:FY190"/>
    <mergeCell ref="FZ190:GE190"/>
    <mergeCell ref="DU192:DY192"/>
    <mergeCell ref="DZ192:EF192"/>
    <mergeCell ref="EG192:EL192"/>
    <mergeCell ref="EM192:ER192"/>
    <mergeCell ref="ES192:EX192"/>
    <mergeCell ref="DU191:DY191"/>
    <mergeCell ref="DZ191:EF191"/>
    <mergeCell ref="EG191:EL191"/>
    <mergeCell ref="EM191:ER191"/>
    <mergeCell ref="ES191:EX191"/>
    <mergeCell ref="GF192:GL192"/>
    <mergeCell ref="FG191:FM191"/>
    <mergeCell ref="FN191:FS191"/>
    <mergeCell ref="FT191:FY191"/>
    <mergeCell ref="FZ191:GE191"/>
    <mergeCell ref="GF191:GL191"/>
    <mergeCell ref="EY193:FE193"/>
    <mergeCell ref="EY192:FE192"/>
    <mergeCell ref="FG192:FM192"/>
    <mergeCell ref="FN192:FS192"/>
    <mergeCell ref="FT192:FY192"/>
    <mergeCell ref="FZ192:GE192"/>
    <mergeCell ref="DU194:DY194"/>
    <mergeCell ref="DZ194:EF194"/>
    <mergeCell ref="EG194:EL194"/>
    <mergeCell ref="EM194:ER194"/>
    <mergeCell ref="ES194:EX194"/>
    <mergeCell ref="DU193:DY193"/>
    <mergeCell ref="DZ193:EF193"/>
    <mergeCell ref="EG193:EL193"/>
    <mergeCell ref="EM193:ER193"/>
    <mergeCell ref="ES193:EX193"/>
    <mergeCell ref="GF194:GL194"/>
    <mergeCell ref="FG193:FM193"/>
    <mergeCell ref="FN193:FS193"/>
    <mergeCell ref="FT193:FY193"/>
    <mergeCell ref="FZ193:GE193"/>
    <mergeCell ref="GF193:GL193"/>
    <mergeCell ref="EY195:FE195"/>
    <mergeCell ref="EY194:FE194"/>
    <mergeCell ref="FG194:FM194"/>
    <mergeCell ref="FN194:FS194"/>
    <mergeCell ref="FT194:FY194"/>
    <mergeCell ref="FZ194:GE194"/>
    <mergeCell ref="DU196:DY196"/>
    <mergeCell ref="DZ196:EF196"/>
    <mergeCell ref="EG196:EL196"/>
    <mergeCell ref="EM196:ER196"/>
    <mergeCell ref="ES196:EX196"/>
    <mergeCell ref="DU195:DY195"/>
    <mergeCell ref="DZ195:EF195"/>
    <mergeCell ref="EG195:EL195"/>
    <mergeCell ref="EM195:ER195"/>
    <mergeCell ref="ES195:EX195"/>
    <mergeCell ref="GF196:GL196"/>
    <mergeCell ref="FG195:FM195"/>
    <mergeCell ref="FN195:FS195"/>
    <mergeCell ref="FT195:FY195"/>
    <mergeCell ref="FZ195:GE195"/>
    <mergeCell ref="GF195:GL195"/>
    <mergeCell ref="EY197:FE197"/>
    <mergeCell ref="EY196:FE196"/>
    <mergeCell ref="FG196:FM196"/>
    <mergeCell ref="FN196:FS196"/>
    <mergeCell ref="FT196:FY196"/>
    <mergeCell ref="FZ196:GE196"/>
    <mergeCell ref="DU198:DY198"/>
    <mergeCell ref="DZ198:EF198"/>
    <mergeCell ref="EG198:EL198"/>
    <mergeCell ref="EM198:ER198"/>
    <mergeCell ref="ES198:EX198"/>
    <mergeCell ref="DU197:DY197"/>
    <mergeCell ref="DZ197:EF197"/>
    <mergeCell ref="EG197:EL197"/>
    <mergeCell ref="EM197:ER197"/>
    <mergeCell ref="ES197:EX197"/>
    <mergeCell ref="GF198:GL198"/>
    <mergeCell ref="FG197:FM197"/>
    <mergeCell ref="FN197:FS197"/>
    <mergeCell ref="FT197:FY197"/>
    <mergeCell ref="FZ197:GE197"/>
    <mergeCell ref="GF197:GL197"/>
    <mergeCell ref="EY199:FE199"/>
    <mergeCell ref="EY198:FE198"/>
    <mergeCell ref="FG198:FM198"/>
    <mergeCell ref="FN198:FS198"/>
    <mergeCell ref="FT198:FY198"/>
    <mergeCell ref="FZ198:GE198"/>
    <mergeCell ref="DU200:DY200"/>
    <mergeCell ref="DZ200:EF200"/>
    <mergeCell ref="EG200:EL200"/>
    <mergeCell ref="EM200:ER200"/>
    <mergeCell ref="ES200:EX200"/>
    <mergeCell ref="DU199:DY199"/>
    <mergeCell ref="DZ199:EF199"/>
    <mergeCell ref="EG199:EL199"/>
    <mergeCell ref="EM199:ER199"/>
    <mergeCell ref="ES199:EX199"/>
    <mergeCell ref="GF200:GL200"/>
    <mergeCell ref="FG199:FM199"/>
    <mergeCell ref="FN199:FS199"/>
    <mergeCell ref="FT199:FY199"/>
    <mergeCell ref="FZ199:GE199"/>
    <mergeCell ref="GF199:GL199"/>
    <mergeCell ref="EY201:FE201"/>
    <mergeCell ref="EY200:FE200"/>
    <mergeCell ref="FG200:FM200"/>
    <mergeCell ref="FN200:FS200"/>
    <mergeCell ref="FT200:FY200"/>
    <mergeCell ref="FZ200:GE200"/>
    <mergeCell ref="DU202:DY202"/>
    <mergeCell ref="DZ202:EF202"/>
    <mergeCell ref="EG202:EL202"/>
    <mergeCell ref="EM202:ER202"/>
    <mergeCell ref="ES202:EX202"/>
    <mergeCell ref="DU201:DY201"/>
    <mergeCell ref="DZ201:EF201"/>
    <mergeCell ref="EG201:EL201"/>
    <mergeCell ref="EM201:ER201"/>
    <mergeCell ref="ES201:EX201"/>
    <mergeCell ref="GF202:GL202"/>
    <mergeCell ref="FG201:FM201"/>
    <mergeCell ref="FN201:FS201"/>
    <mergeCell ref="FT201:FY201"/>
    <mergeCell ref="FZ201:GE201"/>
    <mergeCell ref="GF201:GL201"/>
    <mergeCell ref="EY203:FE203"/>
    <mergeCell ref="EY202:FE202"/>
    <mergeCell ref="FG202:FM202"/>
    <mergeCell ref="FN202:FS202"/>
    <mergeCell ref="FT202:FY202"/>
    <mergeCell ref="FZ202:GE202"/>
    <mergeCell ref="DU204:DY204"/>
    <mergeCell ref="DZ204:EF204"/>
    <mergeCell ref="EG204:EL204"/>
    <mergeCell ref="EM204:ER204"/>
    <mergeCell ref="ES204:EX204"/>
    <mergeCell ref="DU203:DY203"/>
    <mergeCell ref="DZ203:EF203"/>
    <mergeCell ref="EG203:EL203"/>
    <mergeCell ref="EM203:ER203"/>
    <mergeCell ref="ES203:EX203"/>
    <mergeCell ref="GF204:GL204"/>
    <mergeCell ref="FG203:FM203"/>
    <mergeCell ref="FN203:FS203"/>
    <mergeCell ref="FT203:FY203"/>
    <mergeCell ref="FZ203:GE203"/>
    <mergeCell ref="GF203:GL203"/>
    <mergeCell ref="EY205:FE205"/>
    <mergeCell ref="EY204:FE204"/>
    <mergeCell ref="FG204:FM204"/>
    <mergeCell ref="FN204:FS204"/>
    <mergeCell ref="FT204:FY204"/>
    <mergeCell ref="FZ204:GE204"/>
    <mergeCell ref="DU206:DY206"/>
    <mergeCell ref="DZ206:EF206"/>
    <mergeCell ref="EG206:EL206"/>
    <mergeCell ref="EM206:ER206"/>
    <mergeCell ref="ES206:EX206"/>
    <mergeCell ref="DU205:DY205"/>
    <mergeCell ref="DZ205:EF205"/>
    <mergeCell ref="EG205:EL205"/>
    <mergeCell ref="EM205:ER205"/>
    <mergeCell ref="ES205:EX205"/>
    <mergeCell ref="GF206:GL206"/>
    <mergeCell ref="FG205:FM205"/>
    <mergeCell ref="FN205:FS205"/>
    <mergeCell ref="FT205:FY205"/>
    <mergeCell ref="FZ205:GE205"/>
    <mergeCell ref="GF205:GL205"/>
    <mergeCell ref="EY207:FE207"/>
    <mergeCell ref="EY206:FE206"/>
    <mergeCell ref="FG206:FM206"/>
    <mergeCell ref="FN206:FS206"/>
    <mergeCell ref="FT206:FY206"/>
    <mergeCell ref="FZ206:GE206"/>
    <mergeCell ref="DU208:DY208"/>
    <mergeCell ref="DZ208:EF208"/>
    <mergeCell ref="EG208:EL208"/>
    <mergeCell ref="EM208:ER208"/>
    <mergeCell ref="ES208:EX208"/>
    <mergeCell ref="DU207:DY207"/>
    <mergeCell ref="DZ207:EF207"/>
    <mergeCell ref="EG207:EL207"/>
    <mergeCell ref="EM207:ER207"/>
    <mergeCell ref="ES207:EX207"/>
    <mergeCell ref="GF208:GL208"/>
    <mergeCell ref="FG207:FM207"/>
    <mergeCell ref="FN207:FS207"/>
    <mergeCell ref="FT207:FY207"/>
    <mergeCell ref="FZ207:GE207"/>
    <mergeCell ref="GF207:GL207"/>
    <mergeCell ref="EY209:FE209"/>
    <mergeCell ref="EY208:FE208"/>
    <mergeCell ref="FG208:FM208"/>
    <mergeCell ref="FN208:FS208"/>
    <mergeCell ref="FT208:FY208"/>
    <mergeCell ref="FZ208:GE208"/>
    <mergeCell ref="DU210:DY210"/>
    <mergeCell ref="DZ210:EF210"/>
    <mergeCell ref="EG210:EL210"/>
    <mergeCell ref="EM210:ER210"/>
    <mergeCell ref="ES210:EX210"/>
    <mergeCell ref="DU209:DY209"/>
    <mergeCell ref="DZ209:EF209"/>
    <mergeCell ref="EG209:EL209"/>
    <mergeCell ref="EM209:ER209"/>
    <mergeCell ref="ES209:EX209"/>
    <mergeCell ref="GF210:GL210"/>
    <mergeCell ref="FG209:FM209"/>
    <mergeCell ref="FN209:FS209"/>
    <mergeCell ref="FT209:FY209"/>
    <mergeCell ref="FZ209:GE209"/>
    <mergeCell ref="GF209:GL209"/>
    <mergeCell ref="EY211:FE211"/>
    <mergeCell ref="EY210:FE210"/>
    <mergeCell ref="FG210:FM210"/>
    <mergeCell ref="FN210:FS210"/>
    <mergeCell ref="FT210:FY210"/>
    <mergeCell ref="FZ210:GE210"/>
    <mergeCell ref="DU212:DY212"/>
    <mergeCell ref="DZ212:EF212"/>
    <mergeCell ref="EG212:EL212"/>
    <mergeCell ref="EM212:ER212"/>
    <mergeCell ref="ES212:EX212"/>
    <mergeCell ref="DU211:DY211"/>
    <mergeCell ref="DZ211:EF211"/>
    <mergeCell ref="EG211:EL211"/>
    <mergeCell ref="EM211:ER211"/>
    <mergeCell ref="ES211:EX211"/>
    <mergeCell ref="GF212:GL212"/>
    <mergeCell ref="FG211:FM211"/>
    <mergeCell ref="FN211:FS211"/>
    <mergeCell ref="FT211:FY211"/>
    <mergeCell ref="FZ211:GE211"/>
    <mergeCell ref="GF211:GL211"/>
    <mergeCell ref="EY213:FE213"/>
    <mergeCell ref="EY212:FE212"/>
    <mergeCell ref="FG212:FM212"/>
    <mergeCell ref="FN212:FS212"/>
    <mergeCell ref="FT212:FY212"/>
    <mergeCell ref="FZ212:GE212"/>
    <mergeCell ref="DU214:DY214"/>
    <mergeCell ref="DZ214:EF214"/>
    <mergeCell ref="EG214:EL214"/>
    <mergeCell ref="EM214:ER214"/>
    <mergeCell ref="ES214:EX214"/>
    <mergeCell ref="DU213:DY213"/>
    <mergeCell ref="DZ213:EF213"/>
    <mergeCell ref="EG213:EL213"/>
    <mergeCell ref="EM213:ER213"/>
    <mergeCell ref="ES213:EX213"/>
    <mergeCell ref="GF214:GL214"/>
    <mergeCell ref="FG213:FM213"/>
    <mergeCell ref="FN213:FS213"/>
    <mergeCell ref="FT213:FY213"/>
    <mergeCell ref="FZ213:GE213"/>
    <mergeCell ref="GF213:GL213"/>
    <mergeCell ref="EY215:FE215"/>
    <mergeCell ref="EY214:FE214"/>
    <mergeCell ref="FG214:FM214"/>
    <mergeCell ref="FN214:FS214"/>
    <mergeCell ref="FT214:FY214"/>
    <mergeCell ref="FZ214:GE214"/>
    <mergeCell ref="DU216:DY216"/>
    <mergeCell ref="DZ216:EF216"/>
    <mergeCell ref="EG216:EL216"/>
    <mergeCell ref="EM216:ER216"/>
    <mergeCell ref="ES216:EX216"/>
    <mergeCell ref="DU215:DY215"/>
    <mergeCell ref="DZ215:EF215"/>
    <mergeCell ref="EG215:EL215"/>
    <mergeCell ref="EM215:ER215"/>
    <mergeCell ref="ES215:EX215"/>
    <mergeCell ref="GF216:GL216"/>
    <mergeCell ref="FG215:FM215"/>
    <mergeCell ref="FN215:FS215"/>
    <mergeCell ref="FT215:FY215"/>
    <mergeCell ref="FZ215:GE215"/>
    <mergeCell ref="GF215:GL215"/>
    <mergeCell ref="EY217:FE217"/>
    <mergeCell ref="EY216:FE216"/>
    <mergeCell ref="FG216:FM216"/>
    <mergeCell ref="FN216:FS216"/>
    <mergeCell ref="FT216:FY216"/>
    <mergeCell ref="FZ216:GE216"/>
    <mergeCell ref="DU218:DY218"/>
    <mergeCell ref="DZ218:EF218"/>
    <mergeCell ref="EG218:EL218"/>
    <mergeCell ref="EM218:ER218"/>
    <mergeCell ref="ES218:EX218"/>
    <mergeCell ref="DU217:DY217"/>
    <mergeCell ref="DZ217:EF217"/>
    <mergeCell ref="EG217:EL217"/>
    <mergeCell ref="EM217:ER217"/>
    <mergeCell ref="ES217:EX217"/>
    <mergeCell ref="GF218:GL218"/>
    <mergeCell ref="FG217:FM217"/>
    <mergeCell ref="FN217:FS217"/>
    <mergeCell ref="FT217:FY217"/>
    <mergeCell ref="FZ217:GE217"/>
    <mergeCell ref="GF217:GL217"/>
    <mergeCell ref="EY219:FE219"/>
    <mergeCell ref="EY218:FE218"/>
    <mergeCell ref="FG218:FM218"/>
    <mergeCell ref="FN218:FS218"/>
    <mergeCell ref="FT218:FY218"/>
    <mergeCell ref="FZ218:GE218"/>
    <mergeCell ref="DU220:DY220"/>
    <mergeCell ref="DZ220:EF220"/>
    <mergeCell ref="EG220:EL220"/>
    <mergeCell ref="EM220:ER220"/>
    <mergeCell ref="ES220:EX220"/>
    <mergeCell ref="DU219:DY219"/>
    <mergeCell ref="DZ219:EF219"/>
    <mergeCell ref="EG219:EL219"/>
    <mergeCell ref="EM219:ER219"/>
    <mergeCell ref="ES219:EX219"/>
    <mergeCell ref="GF220:GL220"/>
    <mergeCell ref="FG219:FM219"/>
    <mergeCell ref="FN219:FS219"/>
    <mergeCell ref="FT219:FY219"/>
    <mergeCell ref="FZ219:GE219"/>
    <mergeCell ref="GF219:GL219"/>
    <mergeCell ref="EY221:FE221"/>
    <mergeCell ref="EY220:FE220"/>
    <mergeCell ref="FG220:FM220"/>
    <mergeCell ref="FN220:FS220"/>
    <mergeCell ref="FT220:FY220"/>
    <mergeCell ref="FZ220:GE220"/>
    <mergeCell ref="DU222:DY222"/>
    <mergeCell ref="DZ222:EF222"/>
    <mergeCell ref="EG222:EL222"/>
    <mergeCell ref="EM222:ER222"/>
    <mergeCell ref="ES222:EX222"/>
    <mergeCell ref="DU221:DY221"/>
    <mergeCell ref="DZ221:EF221"/>
    <mergeCell ref="EG221:EL221"/>
    <mergeCell ref="EM221:ER221"/>
    <mergeCell ref="ES221:EX221"/>
    <mergeCell ref="GF222:GL222"/>
    <mergeCell ref="FG221:FM221"/>
    <mergeCell ref="FN221:FS221"/>
    <mergeCell ref="FT221:FY221"/>
    <mergeCell ref="FZ221:GE221"/>
    <mergeCell ref="GF221:GL221"/>
    <mergeCell ref="EY223:FE223"/>
    <mergeCell ref="EY222:FE222"/>
    <mergeCell ref="FG222:FM222"/>
    <mergeCell ref="FN222:FS222"/>
    <mergeCell ref="FT222:FY222"/>
    <mergeCell ref="FZ222:GE222"/>
    <mergeCell ref="DU224:DY224"/>
    <mergeCell ref="DZ224:EF224"/>
    <mergeCell ref="EG224:EL224"/>
    <mergeCell ref="EM224:ER224"/>
    <mergeCell ref="ES224:EX224"/>
    <mergeCell ref="DU223:DY223"/>
    <mergeCell ref="DZ223:EF223"/>
    <mergeCell ref="EG223:EL223"/>
    <mergeCell ref="EM223:ER223"/>
    <mergeCell ref="ES223:EX223"/>
    <mergeCell ref="GF224:GL224"/>
    <mergeCell ref="FG223:FM223"/>
    <mergeCell ref="FN223:FS223"/>
    <mergeCell ref="FT223:FY223"/>
    <mergeCell ref="FZ223:GE223"/>
    <mergeCell ref="GF223:GL223"/>
    <mergeCell ref="EY225:FE225"/>
    <mergeCell ref="EY224:FE224"/>
    <mergeCell ref="FG224:FM224"/>
    <mergeCell ref="FN224:FS224"/>
    <mergeCell ref="FT224:FY224"/>
    <mergeCell ref="FZ224:GE224"/>
    <mergeCell ref="DU226:DY226"/>
    <mergeCell ref="DZ226:EF226"/>
    <mergeCell ref="EG226:EL226"/>
    <mergeCell ref="EM226:ER226"/>
    <mergeCell ref="ES226:EX226"/>
    <mergeCell ref="DU225:DY225"/>
    <mergeCell ref="DZ225:EF225"/>
    <mergeCell ref="EG225:EL225"/>
    <mergeCell ref="EM225:ER225"/>
    <mergeCell ref="ES225:EX225"/>
    <mergeCell ref="GF226:GL226"/>
    <mergeCell ref="FG225:FM225"/>
    <mergeCell ref="FN225:FS225"/>
    <mergeCell ref="FT225:FY225"/>
    <mergeCell ref="FZ225:GE225"/>
    <mergeCell ref="GF225:GL225"/>
    <mergeCell ref="EY227:FE227"/>
    <mergeCell ref="EY226:FE226"/>
    <mergeCell ref="FG226:FM226"/>
    <mergeCell ref="FN226:FS226"/>
    <mergeCell ref="FT226:FY226"/>
    <mergeCell ref="FZ226:GE226"/>
    <mergeCell ref="DU228:DY228"/>
    <mergeCell ref="DZ228:EF228"/>
    <mergeCell ref="EG228:EL228"/>
    <mergeCell ref="EM228:ER228"/>
    <mergeCell ref="ES228:EX228"/>
    <mergeCell ref="DU227:DY227"/>
    <mergeCell ref="DZ227:EF227"/>
    <mergeCell ref="EG227:EL227"/>
    <mergeCell ref="EM227:ER227"/>
    <mergeCell ref="ES227:EX227"/>
    <mergeCell ref="GF228:GL228"/>
    <mergeCell ref="FG227:FM227"/>
    <mergeCell ref="FN227:FS227"/>
    <mergeCell ref="FT227:FY227"/>
    <mergeCell ref="FZ227:GE227"/>
    <mergeCell ref="GF227:GL227"/>
    <mergeCell ref="EY229:FE229"/>
    <mergeCell ref="EY228:FE228"/>
    <mergeCell ref="FG228:FM228"/>
    <mergeCell ref="FN228:FS228"/>
    <mergeCell ref="FT228:FY228"/>
    <mergeCell ref="FZ228:GE228"/>
    <mergeCell ref="DU230:DY230"/>
    <mergeCell ref="DZ230:EF230"/>
    <mergeCell ref="EG230:EL230"/>
    <mergeCell ref="EM230:ER230"/>
    <mergeCell ref="ES230:EX230"/>
    <mergeCell ref="DU229:DY229"/>
    <mergeCell ref="DZ229:EF229"/>
    <mergeCell ref="EG229:EL229"/>
    <mergeCell ref="EM229:ER229"/>
    <mergeCell ref="ES229:EX229"/>
    <mergeCell ref="GF230:GL230"/>
    <mergeCell ref="FG229:FM229"/>
    <mergeCell ref="FN229:FS229"/>
    <mergeCell ref="FT229:FY229"/>
    <mergeCell ref="FZ229:GE229"/>
    <mergeCell ref="GF229:GL229"/>
    <mergeCell ref="EY231:FE231"/>
    <mergeCell ref="EY230:FE230"/>
    <mergeCell ref="FG230:FM230"/>
    <mergeCell ref="FN230:FS230"/>
    <mergeCell ref="FT230:FY230"/>
    <mergeCell ref="FZ230:GE230"/>
    <mergeCell ref="DU232:DY232"/>
    <mergeCell ref="DZ232:EF232"/>
    <mergeCell ref="EG232:EL232"/>
    <mergeCell ref="EM232:ER232"/>
    <mergeCell ref="ES232:EX232"/>
    <mergeCell ref="DU231:DY231"/>
    <mergeCell ref="DZ231:EF231"/>
    <mergeCell ref="EG231:EL231"/>
    <mergeCell ref="EM231:ER231"/>
    <mergeCell ref="ES231:EX231"/>
    <mergeCell ref="GF232:GL232"/>
    <mergeCell ref="FG231:FM231"/>
    <mergeCell ref="FN231:FS231"/>
    <mergeCell ref="FT231:FY231"/>
    <mergeCell ref="FZ231:GE231"/>
    <mergeCell ref="GF231:GL231"/>
    <mergeCell ref="EY233:FE233"/>
    <mergeCell ref="EY232:FE232"/>
    <mergeCell ref="FG232:FM232"/>
    <mergeCell ref="FN232:FS232"/>
    <mergeCell ref="FT232:FY232"/>
    <mergeCell ref="FZ232:GE232"/>
    <mergeCell ref="DU234:DY234"/>
    <mergeCell ref="DZ234:EF234"/>
    <mergeCell ref="EG234:EL234"/>
    <mergeCell ref="EM234:ER234"/>
    <mergeCell ref="ES234:EX234"/>
    <mergeCell ref="DU233:DY233"/>
    <mergeCell ref="DZ233:EF233"/>
    <mergeCell ref="EG233:EL233"/>
    <mergeCell ref="EM233:ER233"/>
    <mergeCell ref="ES233:EX233"/>
    <mergeCell ref="GF234:GL234"/>
    <mergeCell ref="FG233:FM233"/>
    <mergeCell ref="FN233:FS233"/>
    <mergeCell ref="FT233:FY233"/>
    <mergeCell ref="FZ233:GE233"/>
    <mergeCell ref="GF233:GL233"/>
    <mergeCell ref="EY235:FE235"/>
    <mergeCell ref="EY234:FE234"/>
    <mergeCell ref="FG234:FM234"/>
    <mergeCell ref="FN234:FS234"/>
    <mergeCell ref="FT234:FY234"/>
    <mergeCell ref="FZ234:GE234"/>
    <mergeCell ref="DU236:DY236"/>
    <mergeCell ref="DZ236:EF236"/>
    <mergeCell ref="EG236:EL236"/>
    <mergeCell ref="EM236:ER236"/>
    <mergeCell ref="ES236:EX236"/>
    <mergeCell ref="DU235:DY235"/>
    <mergeCell ref="DZ235:EF235"/>
    <mergeCell ref="EG235:EL235"/>
    <mergeCell ref="EM235:ER235"/>
    <mergeCell ref="ES235:EX235"/>
    <mergeCell ref="GF236:GL236"/>
    <mergeCell ref="FG235:FM235"/>
    <mergeCell ref="FN235:FS235"/>
    <mergeCell ref="FT235:FY235"/>
    <mergeCell ref="FZ235:GE235"/>
    <mergeCell ref="GF235:GL235"/>
    <mergeCell ref="EY237:FE237"/>
    <mergeCell ref="EY236:FE236"/>
    <mergeCell ref="FG236:FM236"/>
    <mergeCell ref="FN236:FS236"/>
    <mergeCell ref="FT236:FY236"/>
    <mergeCell ref="FZ236:GE236"/>
    <mergeCell ref="DU238:DY238"/>
    <mergeCell ref="DZ238:EF238"/>
    <mergeCell ref="EG238:EL238"/>
    <mergeCell ref="EM238:ER238"/>
    <mergeCell ref="ES238:EX238"/>
    <mergeCell ref="DU237:DY237"/>
    <mergeCell ref="DZ237:EF237"/>
    <mergeCell ref="EG237:EL237"/>
    <mergeCell ref="EM237:ER237"/>
    <mergeCell ref="ES237:EX237"/>
    <mergeCell ref="GF238:GL238"/>
    <mergeCell ref="FG237:FM237"/>
    <mergeCell ref="FN237:FS237"/>
    <mergeCell ref="FT237:FY237"/>
    <mergeCell ref="FZ237:GE237"/>
    <mergeCell ref="GF237:GL237"/>
    <mergeCell ref="EY239:FE239"/>
    <mergeCell ref="EY238:FE238"/>
    <mergeCell ref="FG238:FM238"/>
    <mergeCell ref="FN238:FS238"/>
    <mergeCell ref="FT238:FY238"/>
    <mergeCell ref="FZ238:GE238"/>
    <mergeCell ref="DU240:DY240"/>
    <mergeCell ref="DZ240:EF240"/>
    <mergeCell ref="EG240:EL240"/>
    <mergeCell ref="EM240:ER240"/>
    <mergeCell ref="ES240:EX240"/>
    <mergeCell ref="DU239:DY239"/>
    <mergeCell ref="DZ239:EF239"/>
    <mergeCell ref="EG239:EL239"/>
    <mergeCell ref="EM239:ER239"/>
    <mergeCell ref="ES239:EX239"/>
    <mergeCell ref="GF240:GL240"/>
    <mergeCell ref="FG239:FM239"/>
    <mergeCell ref="FN239:FS239"/>
    <mergeCell ref="FT239:FY239"/>
    <mergeCell ref="FZ239:GE239"/>
    <mergeCell ref="GF239:GL239"/>
    <mergeCell ref="EY241:FE241"/>
    <mergeCell ref="EY240:FE240"/>
    <mergeCell ref="FG240:FM240"/>
    <mergeCell ref="FN240:FS240"/>
    <mergeCell ref="FT240:FY240"/>
    <mergeCell ref="FZ240:GE240"/>
    <mergeCell ref="DU242:DY242"/>
    <mergeCell ref="DZ242:EF242"/>
    <mergeCell ref="EG242:EL242"/>
    <mergeCell ref="EM242:ER242"/>
    <mergeCell ref="ES242:EX242"/>
    <mergeCell ref="DU241:DY241"/>
    <mergeCell ref="DZ241:EF241"/>
    <mergeCell ref="EG241:EL241"/>
    <mergeCell ref="EM241:ER241"/>
    <mergeCell ref="ES241:EX241"/>
    <mergeCell ref="GF242:GL242"/>
    <mergeCell ref="FG241:FM241"/>
    <mergeCell ref="FN241:FS241"/>
    <mergeCell ref="FT241:FY241"/>
    <mergeCell ref="FZ241:GE241"/>
    <mergeCell ref="GF241:GL241"/>
    <mergeCell ref="EY243:FE243"/>
    <mergeCell ref="EY242:FE242"/>
    <mergeCell ref="FG242:FM242"/>
    <mergeCell ref="FN242:FS242"/>
    <mergeCell ref="FT242:FY242"/>
    <mergeCell ref="FZ242:GE242"/>
    <mergeCell ref="DU244:DY244"/>
    <mergeCell ref="DZ244:EF244"/>
    <mergeCell ref="EG244:EL244"/>
    <mergeCell ref="EM244:ER244"/>
    <mergeCell ref="ES244:EX244"/>
    <mergeCell ref="DU243:DY243"/>
    <mergeCell ref="DZ243:EF243"/>
    <mergeCell ref="EG243:EL243"/>
    <mergeCell ref="EM243:ER243"/>
    <mergeCell ref="ES243:EX243"/>
    <mergeCell ref="GF244:GL244"/>
    <mergeCell ref="FG243:FM243"/>
    <mergeCell ref="FN243:FS243"/>
    <mergeCell ref="FT243:FY243"/>
    <mergeCell ref="FZ243:GE243"/>
    <mergeCell ref="GF243:GL243"/>
    <mergeCell ref="EY245:FE245"/>
    <mergeCell ref="EY244:FE244"/>
    <mergeCell ref="FG244:FM244"/>
    <mergeCell ref="FN244:FS244"/>
    <mergeCell ref="FT244:FY244"/>
    <mergeCell ref="FZ244:GE244"/>
    <mergeCell ref="DU246:DY246"/>
    <mergeCell ref="DZ246:EF246"/>
    <mergeCell ref="EG246:EL246"/>
    <mergeCell ref="EM246:ER246"/>
    <mergeCell ref="ES246:EX246"/>
    <mergeCell ref="DU245:DY245"/>
    <mergeCell ref="DZ245:EF245"/>
    <mergeCell ref="EG245:EL245"/>
    <mergeCell ref="EM245:ER245"/>
    <mergeCell ref="ES245:EX245"/>
    <mergeCell ref="GF246:GL246"/>
    <mergeCell ref="FG245:FM245"/>
    <mergeCell ref="FN245:FS245"/>
    <mergeCell ref="FT245:FY245"/>
    <mergeCell ref="FZ245:GE245"/>
    <mergeCell ref="GF245:GL245"/>
    <mergeCell ref="EY247:FE247"/>
    <mergeCell ref="EY246:FE246"/>
    <mergeCell ref="FG246:FM246"/>
    <mergeCell ref="FN246:FS246"/>
    <mergeCell ref="FT246:FY246"/>
    <mergeCell ref="FZ246:GE246"/>
    <mergeCell ref="DU248:DY248"/>
    <mergeCell ref="DZ248:EF248"/>
    <mergeCell ref="EG248:EL248"/>
    <mergeCell ref="EM248:ER248"/>
    <mergeCell ref="ES248:EX248"/>
    <mergeCell ref="DU247:DY247"/>
    <mergeCell ref="DZ247:EF247"/>
    <mergeCell ref="EG247:EL247"/>
    <mergeCell ref="EM247:ER247"/>
    <mergeCell ref="ES247:EX247"/>
    <mergeCell ref="GF248:GL248"/>
    <mergeCell ref="FG247:FM247"/>
    <mergeCell ref="FN247:FS247"/>
    <mergeCell ref="FT247:FY247"/>
    <mergeCell ref="FZ247:GE247"/>
    <mergeCell ref="GF247:GL247"/>
    <mergeCell ref="EY249:FE249"/>
    <mergeCell ref="EY248:FE248"/>
    <mergeCell ref="FG248:FM248"/>
    <mergeCell ref="FN248:FS248"/>
    <mergeCell ref="FT248:FY248"/>
    <mergeCell ref="FZ248:GE248"/>
    <mergeCell ref="DU250:DY250"/>
    <mergeCell ref="DZ250:EF250"/>
    <mergeCell ref="EG250:EL250"/>
    <mergeCell ref="EM250:ER250"/>
    <mergeCell ref="ES250:EX250"/>
    <mergeCell ref="DU249:DY249"/>
    <mergeCell ref="DZ249:EF249"/>
    <mergeCell ref="EG249:EL249"/>
    <mergeCell ref="EM249:ER249"/>
    <mergeCell ref="ES249:EX249"/>
    <mergeCell ref="GF250:GL250"/>
    <mergeCell ref="FG249:FM249"/>
    <mergeCell ref="FN249:FS249"/>
    <mergeCell ref="FT249:FY249"/>
    <mergeCell ref="FZ249:GE249"/>
    <mergeCell ref="GF249:GL249"/>
    <mergeCell ref="EY251:FE251"/>
    <mergeCell ref="EY250:FE250"/>
    <mergeCell ref="FG250:FM250"/>
    <mergeCell ref="FN250:FS250"/>
    <mergeCell ref="FT250:FY250"/>
    <mergeCell ref="FZ250:GE250"/>
    <mergeCell ref="DU252:DY252"/>
    <mergeCell ref="DZ252:EF252"/>
    <mergeCell ref="EG252:EL252"/>
    <mergeCell ref="EM252:ER252"/>
    <mergeCell ref="ES252:EX252"/>
    <mergeCell ref="DU251:DY251"/>
    <mergeCell ref="DZ251:EF251"/>
    <mergeCell ref="EG251:EL251"/>
    <mergeCell ref="EM251:ER251"/>
    <mergeCell ref="ES251:EX251"/>
    <mergeCell ref="GF252:GL252"/>
    <mergeCell ref="FG251:FM251"/>
    <mergeCell ref="FN251:FS251"/>
    <mergeCell ref="FT251:FY251"/>
    <mergeCell ref="FZ251:GE251"/>
    <mergeCell ref="GF251:GL251"/>
    <mergeCell ref="EY253:FE253"/>
    <mergeCell ref="EY252:FE252"/>
    <mergeCell ref="FG252:FM252"/>
    <mergeCell ref="FN252:FS252"/>
    <mergeCell ref="FT252:FY252"/>
    <mergeCell ref="FZ252:GE252"/>
    <mergeCell ref="DU254:DY254"/>
    <mergeCell ref="DZ254:EF254"/>
    <mergeCell ref="EG254:EL254"/>
    <mergeCell ref="EM254:ER254"/>
    <mergeCell ref="ES254:EX254"/>
    <mergeCell ref="DU253:DY253"/>
    <mergeCell ref="DZ253:EF253"/>
    <mergeCell ref="EG253:EL253"/>
    <mergeCell ref="EM253:ER253"/>
    <mergeCell ref="ES253:EX253"/>
    <mergeCell ref="GF254:GL254"/>
    <mergeCell ref="FG253:FM253"/>
    <mergeCell ref="FN253:FS253"/>
    <mergeCell ref="FT253:FY253"/>
    <mergeCell ref="FZ253:GE253"/>
    <mergeCell ref="GF253:GL253"/>
    <mergeCell ref="EY255:FE255"/>
    <mergeCell ref="EY254:FE254"/>
    <mergeCell ref="FG254:FM254"/>
    <mergeCell ref="FN254:FS254"/>
    <mergeCell ref="FT254:FY254"/>
    <mergeCell ref="FZ254:GE254"/>
    <mergeCell ref="DU256:DY256"/>
    <mergeCell ref="DZ256:EF256"/>
    <mergeCell ref="EG256:EL256"/>
    <mergeCell ref="EM256:ER256"/>
    <mergeCell ref="ES256:EX256"/>
    <mergeCell ref="DU255:DY255"/>
    <mergeCell ref="DZ255:EF255"/>
    <mergeCell ref="EG255:EL255"/>
    <mergeCell ref="EM255:ER255"/>
    <mergeCell ref="ES255:EX255"/>
    <mergeCell ref="GF256:GL256"/>
    <mergeCell ref="FG255:FM255"/>
    <mergeCell ref="FN255:FS255"/>
    <mergeCell ref="FT255:FY255"/>
    <mergeCell ref="FZ255:GE255"/>
    <mergeCell ref="GF255:GL255"/>
    <mergeCell ref="EY257:FE257"/>
    <mergeCell ref="EY256:FE256"/>
    <mergeCell ref="FG256:FM256"/>
    <mergeCell ref="FN256:FS256"/>
    <mergeCell ref="FT256:FY256"/>
    <mergeCell ref="FZ256:GE256"/>
    <mergeCell ref="DU258:DY258"/>
    <mergeCell ref="DZ258:EF258"/>
    <mergeCell ref="EG258:EL258"/>
    <mergeCell ref="EM258:ER258"/>
    <mergeCell ref="ES258:EX258"/>
    <mergeCell ref="DU257:DY257"/>
    <mergeCell ref="DZ257:EF257"/>
    <mergeCell ref="EG257:EL257"/>
    <mergeCell ref="EM257:ER257"/>
    <mergeCell ref="ES257:EX257"/>
    <mergeCell ref="GF258:GL258"/>
    <mergeCell ref="FG257:FM257"/>
    <mergeCell ref="FN257:FS257"/>
    <mergeCell ref="FT257:FY257"/>
    <mergeCell ref="FZ257:GE257"/>
    <mergeCell ref="GF257:GL257"/>
    <mergeCell ref="EY259:FE259"/>
    <mergeCell ref="EY258:FE258"/>
    <mergeCell ref="FG258:FM258"/>
    <mergeCell ref="FN258:FS258"/>
    <mergeCell ref="FT258:FY258"/>
    <mergeCell ref="FZ258:GE258"/>
    <mergeCell ref="DU260:DY260"/>
    <mergeCell ref="DZ260:EF260"/>
    <mergeCell ref="EG260:EL260"/>
    <mergeCell ref="EM260:ER260"/>
    <mergeCell ref="ES260:EX260"/>
    <mergeCell ref="DU259:DY259"/>
    <mergeCell ref="DZ259:EF259"/>
    <mergeCell ref="EG259:EL259"/>
    <mergeCell ref="EM259:ER259"/>
    <mergeCell ref="ES259:EX259"/>
    <mergeCell ref="GF260:GL260"/>
    <mergeCell ref="FG259:FM259"/>
    <mergeCell ref="FN259:FS259"/>
    <mergeCell ref="FT259:FY259"/>
    <mergeCell ref="FZ259:GE259"/>
    <mergeCell ref="GF259:GL259"/>
    <mergeCell ref="EY261:FE261"/>
    <mergeCell ref="EY260:FE260"/>
    <mergeCell ref="FG260:FM260"/>
    <mergeCell ref="FN260:FS260"/>
    <mergeCell ref="FT260:FY260"/>
    <mergeCell ref="FZ260:GE260"/>
    <mergeCell ref="DU262:DY262"/>
    <mergeCell ref="DZ262:EF262"/>
    <mergeCell ref="EG262:EL262"/>
    <mergeCell ref="EM262:ER262"/>
    <mergeCell ref="ES262:EX262"/>
    <mergeCell ref="DU261:DY261"/>
    <mergeCell ref="DZ261:EF261"/>
    <mergeCell ref="EG261:EL261"/>
    <mergeCell ref="EM261:ER261"/>
    <mergeCell ref="ES261:EX261"/>
    <mergeCell ref="GF262:GL262"/>
    <mergeCell ref="FG261:FM261"/>
    <mergeCell ref="FN261:FS261"/>
    <mergeCell ref="FT261:FY261"/>
    <mergeCell ref="FZ261:GE261"/>
    <mergeCell ref="GF261:GL261"/>
    <mergeCell ref="EY263:FE263"/>
    <mergeCell ref="EY262:FE262"/>
    <mergeCell ref="FG262:FM262"/>
    <mergeCell ref="FN262:FS262"/>
    <mergeCell ref="FT262:FY262"/>
    <mergeCell ref="FZ262:GE262"/>
    <mergeCell ref="DU264:DY264"/>
    <mergeCell ref="DZ264:EF264"/>
    <mergeCell ref="EG264:EL264"/>
    <mergeCell ref="EM264:ER264"/>
    <mergeCell ref="ES264:EX264"/>
    <mergeCell ref="DU263:DY263"/>
    <mergeCell ref="DZ263:EF263"/>
    <mergeCell ref="EG263:EL263"/>
    <mergeCell ref="EM263:ER263"/>
    <mergeCell ref="ES263:EX263"/>
    <mergeCell ref="GF264:GL264"/>
    <mergeCell ref="FG263:FM263"/>
    <mergeCell ref="FN263:FS263"/>
    <mergeCell ref="FT263:FY263"/>
    <mergeCell ref="FZ263:GE263"/>
    <mergeCell ref="GF263:GL263"/>
    <mergeCell ref="EY265:FE265"/>
    <mergeCell ref="EY264:FE264"/>
    <mergeCell ref="FG264:FM264"/>
    <mergeCell ref="FN264:FS264"/>
    <mergeCell ref="FT264:FY264"/>
    <mergeCell ref="FZ264:GE264"/>
    <mergeCell ref="GF265:GL265"/>
    <mergeCell ref="FG265:FM265"/>
    <mergeCell ref="FN265:FS265"/>
    <mergeCell ref="FT265:FY265"/>
    <mergeCell ref="FZ265:GE265"/>
    <mergeCell ref="DU265:DY265"/>
    <mergeCell ref="DZ265:EF265"/>
    <mergeCell ref="EG265:EL265"/>
    <mergeCell ref="EM265:ER265"/>
    <mergeCell ref="ES265:EX265"/>
  </mergeCells>
  <printOptions horizontalCentered="1"/>
  <pageMargins left="0.5" right="0.5" top="1" bottom="1" header="0.5" footer="0.5"/>
  <pageSetup fitToHeight="3" fitToWidth="3"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13.xml><?xml version="1.0" encoding="utf-8"?>
<worksheet xmlns="http://schemas.openxmlformats.org/spreadsheetml/2006/main" xmlns:r="http://schemas.openxmlformats.org/officeDocument/2006/relationships">
  <dimension ref="A1:AS61"/>
  <sheetViews>
    <sheetView zoomScalePageLayoutView="0" workbookViewId="0" topLeftCell="A23">
      <selection activeCell="A1" sqref="A1:AS1"/>
    </sheetView>
  </sheetViews>
  <sheetFormatPr defaultColWidth="9.140625" defaultRowHeight="12.75"/>
  <cols>
    <col min="1" max="1" width="2.28125" style="1" customWidth="1"/>
    <col min="2" max="45" width="2.00390625" style="1" customWidth="1"/>
    <col min="46" max="16384" width="9.140625" style="1" customWidth="1"/>
  </cols>
  <sheetData>
    <row r="1" spans="1:45" ht="19.5" thickBot="1">
      <c r="A1" s="147" t="s">
        <v>180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row>
    <row r="2" spans="1:45" ht="12.75" customHeight="1" thickTop="1">
      <c r="A2" s="442" t="s">
        <v>181</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row>
    <row r="3" spans="1:45" ht="12.7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12" customHeight="1">
      <c r="A4" s="2" t="s">
        <v>171</v>
      </c>
      <c r="M4" s="303">
        <f>'Development Information'!M4</f>
        <v>0</v>
      </c>
      <c r="N4" s="303"/>
      <c r="O4" s="303"/>
      <c r="P4" s="303"/>
      <c r="Q4" s="303"/>
      <c r="R4" s="303"/>
      <c r="S4" s="303"/>
      <c r="T4" s="303"/>
      <c r="U4" s="303"/>
      <c r="V4" s="303"/>
      <c r="W4" s="303"/>
      <c r="X4" s="303"/>
      <c r="Y4" s="303"/>
      <c r="Z4" s="303"/>
      <c r="AB4" s="15" t="s">
        <v>136</v>
      </c>
      <c r="AJ4" s="206">
        <f>'Development Information'!M8</f>
        <v>0</v>
      </c>
      <c r="AK4" s="206"/>
      <c r="AL4" s="206"/>
      <c r="AM4" s="206"/>
      <c r="AN4" s="206"/>
      <c r="AO4" s="206"/>
      <c r="AP4" s="206"/>
      <c r="AQ4" s="206"/>
      <c r="AR4" s="206"/>
      <c r="AS4" s="206"/>
    </row>
    <row r="5" spans="1:45" ht="12.75">
      <c r="A5" s="2" t="s">
        <v>60</v>
      </c>
      <c r="M5" s="304">
        <f>'Development Information'!M5</f>
        <v>0</v>
      </c>
      <c r="N5" s="304"/>
      <c r="O5" s="304"/>
      <c r="P5" s="304"/>
      <c r="Q5" s="304"/>
      <c r="R5" s="304"/>
      <c r="S5" s="304"/>
      <c r="T5" s="304"/>
      <c r="U5" s="304"/>
      <c r="V5" s="304"/>
      <c r="W5" s="304"/>
      <c r="X5" s="304"/>
      <c r="Y5" s="304"/>
      <c r="Z5" s="304"/>
      <c r="AB5" s="15" t="s">
        <v>137</v>
      </c>
      <c r="AJ5" s="175">
        <f>'Development Information'!M9</f>
        <v>0</v>
      </c>
      <c r="AK5" s="175"/>
      <c r="AL5" s="175"/>
      <c r="AM5" s="175"/>
      <c r="AN5" s="175"/>
      <c r="AO5" s="175"/>
      <c r="AP5" s="175"/>
      <c r="AQ5" s="175"/>
      <c r="AR5" s="175"/>
      <c r="AS5" s="175"/>
    </row>
    <row r="6" spans="1:26" ht="12.75">
      <c r="A6" s="2" t="s">
        <v>61</v>
      </c>
      <c r="M6" s="304">
        <f>'Development Information'!M6</f>
        <v>0</v>
      </c>
      <c r="N6" s="304"/>
      <c r="O6" s="304"/>
      <c r="P6" s="304"/>
      <c r="Q6" s="304"/>
      <c r="R6" s="304"/>
      <c r="S6" s="304"/>
      <c r="T6" s="304"/>
      <c r="U6" s="304"/>
      <c r="V6" s="304"/>
      <c r="W6" s="304"/>
      <c r="X6" s="304"/>
      <c r="Y6" s="304"/>
      <c r="Z6" s="304"/>
    </row>
    <row r="7" spans="13:15" ht="12" customHeight="1">
      <c r="M7" s="5"/>
      <c r="N7" s="5"/>
      <c r="O7" s="5"/>
    </row>
    <row r="8" spans="3:42" ht="12.75">
      <c r="C8" s="194" t="s">
        <v>321</v>
      </c>
      <c r="D8" s="195"/>
      <c r="E8" s="195"/>
      <c r="F8" s="195"/>
      <c r="G8" s="195"/>
      <c r="H8" s="195"/>
      <c r="I8" s="195"/>
      <c r="J8" s="195"/>
      <c r="K8" s="195"/>
      <c r="L8" s="195"/>
      <c r="M8" s="195"/>
      <c r="N8" s="195"/>
      <c r="O8" s="195"/>
      <c r="P8" s="196"/>
      <c r="Q8" s="214" t="s">
        <v>317</v>
      </c>
      <c r="R8" s="214"/>
      <c r="S8" s="214"/>
      <c r="T8" s="214"/>
      <c r="U8" s="214" t="s">
        <v>297</v>
      </c>
      <c r="V8" s="214"/>
      <c r="W8" s="214"/>
      <c r="X8" s="214"/>
      <c r="AB8" s="214" t="s">
        <v>332</v>
      </c>
      <c r="AC8" s="214"/>
      <c r="AD8" s="214"/>
      <c r="AE8" s="214"/>
      <c r="AF8" s="214"/>
      <c r="AG8" s="300" t="s">
        <v>324</v>
      </c>
      <c r="AH8" s="300"/>
      <c r="AI8" s="300"/>
      <c r="AJ8" s="300"/>
      <c r="AK8" s="300"/>
      <c r="AL8" s="300" t="s">
        <v>325</v>
      </c>
      <c r="AM8" s="301"/>
      <c r="AN8" s="301"/>
      <c r="AO8" s="301"/>
      <c r="AP8" s="301"/>
    </row>
    <row r="9" spans="3:42" ht="12.75">
      <c r="C9" s="197"/>
      <c r="D9" s="198"/>
      <c r="E9" s="198"/>
      <c r="F9" s="198"/>
      <c r="G9" s="198"/>
      <c r="H9" s="198"/>
      <c r="I9" s="198"/>
      <c r="J9" s="198"/>
      <c r="K9" s="198"/>
      <c r="L9" s="198"/>
      <c r="M9" s="198"/>
      <c r="N9" s="198"/>
      <c r="O9" s="198"/>
      <c r="P9" s="199"/>
      <c r="Q9" s="214"/>
      <c r="R9" s="214"/>
      <c r="S9" s="214"/>
      <c r="T9" s="214"/>
      <c r="U9" s="214"/>
      <c r="V9" s="214"/>
      <c r="W9" s="214"/>
      <c r="X9" s="214"/>
      <c r="AB9" s="214"/>
      <c r="AC9" s="214"/>
      <c r="AD9" s="214"/>
      <c r="AE9" s="214"/>
      <c r="AF9" s="214"/>
      <c r="AG9" s="300"/>
      <c r="AH9" s="300"/>
      <c r="AI9" s="300"/>
      <c r="AJ9" s="300"/>
      <c r="AK9" s="300"/>
      <c r="AL9" s="301"/>
      <c r="AM9" s="301"/>
      <c r="AN9" s="301"/>
      <c r="AO9" s="301"/>
      <c r="AP9" s="301"/>
    </row>
    <row r="10" spans="3:42" ht="12" customHeight="1">
      <c r="C10" s="309" t="s">
        <v>313</v>
      </c>
      <c r="D10" s="309"/>
      <c r="E10" s="309"/>
      <c r="F10" s="309"/>
      <c r="G10" s="309"/>
      <c r="H10" s="309"/>
      <c r="I10" s="309"/>
      <c r="J10" s="309"/>
      <c r="K10" s="309"/>
      <c r="L10" s="309"/>
      <c r="M10" s="309"/>
      <c r="N10" s="309"/>
      <c r="O10" s="309"/>
      <c r="P10" s="309"/>
      <c r="Q10" s="160">
        <f>'Development Information'!AI31</f>
        <v>0</v>
      </c>
      <c r="R10" s="160"/>
      <c r="S10" s="160"/>
      <c r="T10" s="160"/>
      <c r="U10" s="305" t="e">
        <f>Q10/$Q$13</f>
        <v>#DIV/0!</v>
      </c>
      <c r="V10" s="305"/>
      <c r="W10" s="305"/>
      <c r="X10" s="305"/>
      <c r="AB10" s="40" t="s">
        <v>323</v>
      </c>
      <c r="AC10" s="40"/>
      <c r="AD10" s="40"/>
      <c r="AE10" s="40"/>
      <c r="AF10" s="40"/>
      <c r="AG10" s="306">
        <f>'Development Information'!H44</f>
        <v>1</v>
      </c>
      <c r="AH10" s="160"/>
      <c r="AI10" s="160"/>
      <c r="AJ10" s="160"/>
      <c r="AK10" s="160"/>
      <c r="AL10" s="307">
        <f>AG10/AG12</f>
        <v>1</v>
      </c>
      <c r="AM10" s="307"/>
      <c r="AN10" s="307"/>
      <c r="AO10" s="307"/>
      <c r="AP10" s="307"/>
    </row>
    <row r="11" spans="3:42" ht="12.75">
      <c r="C11" s="308" t="s">
        <v>333</v>
      </c>
      <c r="D11" s="308"/>
      <c r="E11" s="308"/>
      <c r="F11" s="308"/>
      <c r="G11" s="308"/>
      <c r="H11" s="308"/>
      <c r="I11" s="308"/>
      <c r="J11" s="308"/>
      <c r="K11" s="308"/>
      <c r="L11" s="308"/>
      <c r="M11" s="308"/>
      <c r="N11" s="308"/>
      <c r="O11" s="308"/>
      <c r="P11" s="308"/>
      <c r="Q11" s="160">
        <f>'Development Information'!AI33</f>
        <v>0</v>
      </c>
      <c r="R11" s="160"/>
      <c r="S11" s="160"/>
      <c r="T11" s="160"/>
      <c r="U11" s="305" t="e">
        <f>Q11/$Q$13</f>
        <v>#DIV/0!</v>
      </c>
      <c r="V11" s="305"/>
      <c r="W11" s="305"/>
      <c r="X11" s="305"/>
      <c r="AB11" s="40" t="s">
        <v>322</v>
      </c>
      <c r="AC11" s="40"/>
      <c r="AD11" s="40"/>
      <c r="AE11" s="40"/>
      <c r="AF11" s="40"/>
      <c r="AG11" s="306">
        <f>'Development Information'!H46</f>
        <v>0</v>
      </c>
      <c r="AH11" s="160"/>
      <c r="AI11" s="160"/>
      <c r="AJ11" s="160"/>
      <c r="AK11" s="160"/>
      <c r="AL11" s="307">
        <f>AG11/AG12</f>
        <v>0</v>
      </c>
      <c r="AM11" s="307"/>
      <c r="AN11" s="307"/>
      <c r="AO11" s="307"/>
      <c r="AP11" s="307"/>
    </row>
    <row r="12" spans="3:42" ht="12.75">
      <c r="C12" s="318" t="s">
        <v>320</v>
      </c>
      <c r="D12" s="318"/>
      <c r="E12" s="318"/>
      <c r="F12" s="318"/>
      <c r="G12" s="318"/>
      <c r="H12" s="318"/>
      <c r="I12" s="318"/>
      <c r="J12" s="318"/>
      <c r="K12" s="318"/>
      <c r="L12" s="318"/>
      <c r="M12" s="318"/>
      <c r="N12" s="318"/>
      <c r="O12" s="318"/>
      <c r="P12" s="318"/>
      <c r="Q12" s="160">
        <f>'Development Information'!AI35</f>
        <v>0</v>
      </c>
      <c r="R12" s="160"/>
      <c r="S12" s="160"/>
      <c r="T12" s="160"/>
      <c r="U12" s="305" t="e">
        <f>Q12/$Q$13</f>
        <v>#DIV/0!</v>
      </c>
      <c r="V12" s="305"/>
      <c r="W12" s="305"/>
      <c r="X12" s="305"/>
      <c r="AB12" s="214" t="s">
        <v>88</v>
      </c>
      <c r="AC12" s="214"/>
      <c r="AD12" s="214"/>
      <c r="AE12" s="214"/>
      <c r="AF12" s="214"/>
      <c r="AG12" s="306">
        <f>'Development Information'!H48</f>
        <v>1</v>
      </c>
      <c r="AH12" s="160"/>
      <c r="AI12" s="160"/>
      <c r="AJ12" s="160"/>
      <c r="AK12" s="160"/>
      <c r="AL12" s="307">
        <f>AG12/AG12</f>
        <v>1</v>
      </c>
      <c r="AM12" s="307"/>
      <c r="AN12" s="307"/>
      <c r="AO12" s="307"/>
      <c r="AP12" s="307"/>
    </row>
    <row r="13" spans="1:24" ht="12.75" customHeight="1">
      <c r="A13" s="7"/>
      <c r="C13" s="316" t="s">
        <v>23</v>
      </c>
      <c r="D13" s="316"/>
      <c r="E13" s="316"/>
      <c r="F13" s="316"/>
      <c r="G13" s="316"/>
      <c r="H13" s="316"/>
      <c r="I13" s="316"/>
      <c r="J13" s="316"/>
      <c r="K13" s="316"/>
      <c r="L13" s="316"/>
      <c r="M13" s="316"/>
      <c r="N13" s="316"/>
      <c r="O13" s="316"/>
      <c r="P13" s="316"/>
      <c r="Q13" s="317">
        <f>'Development Information'!AI37</f>
        <v>0</v>
      </c>
      <c r="R13" s="317"/>
      <c r="S13" s="317"/>
      <c r="T13" s="317"/>
      <c r="U13" s="305" t="e">
        <f>Q13/$Q$13</f>
        <v>#DIV/0!</v>
      </c>
      <c r="V13" s="305"/>
      <c r="W13" s="305"/>
      <c r="X13" s="305"/>
    </row>
    <row r="14" spans="1:45" ht="12.75" customHeight="1">
      <c r="A14" s="12"/>
      <c r="B14" s="13"/>
      <c r="C14" s="13"/>
      <c r="D14" s="13"/>
      <c r="E14" s="13"/>
      <c r="F14" s="13"/>
      <c r="G14" s="13"/>
      <c r="H14" s="13"/>
      <c r="I14" s="13"/>
      <c r="J14" s="13"/>
      <c r="K14" s="14"/>
      <c r="L14" s="14"/>
      <c r="M14" s="14"/>
      <c r="N14" s="14"/>
      <c r="O14" s="14"/>
      <c r="P14" s="14"/>
      <c r="Q14" s="14"/>
      <c r="R14" s="14"/>
      <c r="S14" s="14"/>
      <c r="T14" s="14"/>
      <c r="U14" s="14"/>
      <c r="V14" s="14"/>
      <c r="W14" s="14"/>
      <c r="X14" s="14"/>
      <c r="Y14" s="4"/>
      <c r="Z14" s="4"/>
      <c r="AA14" s="4"/>
      <c r="AB14" s="13"/>
      <c r="AC14" s="44"/>
      <c r="AD14" s="13"/>
      <c r="AE14" s="13"/>
      <c r="AF14" s="13"/>
      <c r="AG14" s="13"/>
      <c r="AH14" s="13"/>
      <c r="AI14" s="13"/>
      <c r="AJ14" s="13"/>
      <c r="AK14" s="13"/>
      <c r="AL14" s="13"/>
      <c r="AM14" s="13"/>
      <c r="AN14" s="13"/>
      <c r="AO14" s="18"/>
      <c r="AP14" s="18"/>
      <c r="AQ14" s="18"/>
      <c r="AR14" s="18"/>
      <c r="AS14" s="18"/>
    </row>
    <row r="15" spans="1:45" ht="12.75" customHeight="1">
      <c r="A15" s="391"/>
      <c r="B15" s="392"/>
      <c r="C15" s="392"/>
      <c r="D15" s="392"/>
      <c r="E15" s="392"/>
      <c r="F15" s="392"/>
      <c r="G15" s="392"/>
      <c r="H15" s="392"/>
      <c r="I15" s="392"/>
      <c r="J15" s="392"/>
      <c r="K15" s="392"/>
      <c r="L15" s="392"/>
      <c r="M15" s="392"/>
      <c r="N15" s="392"/>
      <c r="O15" s="393"/>
      <c r="P15" s="629" t="s">
        <v>239</v>
      </c>
      <c r="Q15" s="630"/>
      <c r="R15" s="630"/>
      <c r="S15" s="630"/>
      <c r="T15" s="630"/>
      <c r="U15" s="630"/>
      <c r="V15" s="631"/>
      <c r="W15" s="629" t="s">
        <v>178</v>
      </c>
      <c r="X15" s="630"/>
      <c r="Y15" s="630"/>
      <c r="Z15" s="630"/>
      <c r="AA15" s="630"/>
      <c r="AB15" s="630"/>
      <c r="AC15" s="631"/>
      <c r="AD15" s="629" t="s">
        <v>179</v>
      </c>
      <c r="AE15" s="630"/>
      <c r="AF15" s="630"/>
      <c r="AG15" s="630"/>
      <c r="AH15" s="630"/>
      <c r="AI15" s="630"/>
      <c r="AJ15" s="631"/>
      <c r="AK15" s="391" t="s">
        <v>88</v>
      </c>
      <c r="AL15" s="392"/>
      <c r="AM15" s="392"/>
      <c r="AN15" s="392"/>
      <c r="AO15" s="392"/>
      <c r="AP15" s="392"/>
      <c r="AQ15" s="393"/>
      <c r="AR15" s="4"/>
      <c r="AS15" s="4"/>
    </row>
    <row r="16" spans="1:43" ht="12.75" customHeight="1">
      <c r="A16" s="617"/>
      <c r="B16" s="618"/>
      <c r="C16" s="618"/>
      <c r="D16" s="618"/>
      <c r="E16" s="618"/>
      <c r="F16" s="618"/>
      <c r="G16" s="618"/>
      <c r="H16" s="618"/>
      <c r="I16" s="618"/>
      <c r="J16" s="618"/>
      <c r="K16" s="618"/>
      <c r="L16" s="618"/>
      <c r="M16" s="618"/>
      <c r="N16" s="618"/>
      <c r="O16" s="619"/>
      <c r="P16" s="632"/>
      <c r="Q16" s="633"/>
      <c r="R16" s="633"/>
      <c r="S16" s="633"/>
      <c r="T16" s="633"/>
      <c r="U16" s="633"/>
      <c r="V16" s="634"/>
      <c r="W16" s="632"/>
      <c r="X16" s="633"/>
      <c r="Y16" s="633"/>
      <c r="Z16" s="633"/>
      <c r="AA16" s="633"/>
      <c r="AB16" s="633"/>
      <c r="AC16" s="634"/>
      <c r="AD16" s="632"/>
      <c r="AE16" s="633"/>
      <c r="AF16" s="633"/>
      <c r="AG16" s="633"/>
      <c r="AH16" s="633"/>
      <c r="AI16" s="633"/>
      <c r="AJ16" s="634"/>
      <c r="AK16" s="617"/>
      <c r="AL16" s="618"/>
      <c r="AM16" s="618"/>
      <c r="AN16" s="618"/>
      <c r="AO16" s="618"/>
      <c r="AP16" s="618"/>
      <c r="AQ16" s="619"/>
    </row>
    <row r="17" spans="1:43" ht="12.75" customHeight="1">
      <c r="A17" s="479" t="s">
        <v>71</v>
      </c>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1"/>
    </row>
    <row r="18" spans="1:43" ht="12.75" customHeight="1">
      <c r="A18" s="599" t="s">
        <v>79</v>
      </c>
      <c r="B18" s="600"/>
      <c r="C18" s="600"/>
      <c r="D18" s="600"/>
      <c r="E18" s="600"/>
      <c r="F18" s="600"/>
      <c r="G18" s="600"/>
      <c r="H18" s="600"/>
      <c r="I18" s="600"/>
      <c r="J18" s="600"/>
      <c r="K18" s="600"/>
      <c r="L18" s="600"/>
      <c r="M18" s="600"/>
      <c r="N18" s="600"/>
      <c r="O18" s="601"/>
      <c r="P18" s="605"/>
      <c r="Q18" s="606"/>
      <c r="R18" s="606"/>
      <c r="S18" s="606"/>
      <c r="T18" s="606"/>
      <c r="U18" s="606"/>
      <c r="V18" s="607"/>
      <c r="W18" s="611"/>
      <c r="X18" s="612"/>
      <c r="Y18" s="612"/>
      <c r="Z18" s="612"/>
      <c r="AA18" s="612"/>
      <c r="AB18" s="612"/>
      <c r="AC18" s="613"/>
      <c r="AD18" s="406"/>
      <c r="AE18" s="407"/>
      <c r="AF18" s="407"/>
      <c r="AG18" s="407"/>
      <c r="AH18" s="407"/>
      <c r="AI18" s="407"/>
      <c r="AJ18" s="408"/>
      <c r="AK18" s="374"/>
      <c r="AL18" s="375"/>
      <c r="AM18" s="375"/>
      <c r="AN18" s="375"/>
      <c r="AO18" s="375"/>
      <c r="AP18" s="375"/>
      <c r="AQ18" s="376"/>
    </row>
    <row r="19" spans="1:43" ht="12.75" customHeight="1">
      <c r="A19" s="602"/>
      <c r="B19" s="603"/>
      <c r="C19" s="603"/>
      <c r="D19" s="603"/>
      <c r="E19" s="603"/>
      <c r="F19" s="603"/>
      <c r="G19" s="603"/>
      <c r="H19" s="603"/>
      <c r="I19" s="603"/>
      <c r="J19" s="603"/>
      <c r="K19" s="603"/>
      <c r="L19" s="603"/>
      <c r="M19" s="603"/>
      <c r="N19" s="603"/>
      <c r="O19" s="604"/>
      <c r="P19" s="608"/>
      <c r="Q19" s="609"/>
      <c r="R19" s="609"/>
      <c r="S19" s="609"/>
      <c r="T19" s="609"/>
      <c r="U19" s="609"/>
      <c r="V19" s="610"/>
      <c r="W19" s="614"/>
      <c r="X19" s="615"/>
      <c r="Y19" s="615"/>
      <c r="Z19" s="615"/>
      <c r="AA19" s="615"/>
      <c r="AB19" s="615"/>
      <c r="AC19" s="616"/>
      <c r="AD19" s="409"/>
      <c r="AE19" s="146"/>
      <c r="AF19" s="146"/>
      <c r="AG19" s="146"/>
      <c r="AH19" s="146"/>
      <c r="AI19" s="146"/>
      <c r="AJ19" s="410"/>
      <c r="AK19" s="377"/>
      <c r="AL19" s="378"/>
      <c r="AM19" s="378"/>
      <c r="AN19" s="378"/>
      <c r="AO19" s="378"/>
      <c r="AP19" s="378"/>
      <c r="AQ19" s="379"/>
    </row>
    <row r="20" spans="1:43" ht="12.75" customHeight="1">
      <c r="A20" s="599" t="s">
        <v>182</v>
      </c>
      <c r="B20" s="600"/>
      <c r="C20" s="600"/>
      <c r="D20" s="600"/>
      <c r="E20" s="600"/>
      <c r="F20" s="600"/>
      <c r="G20" s="600"/>
      <c r="H20" s="600"/>
      <c r="I20" s="600"/>
      <c r="J20" s="600"/>
      <c r="K20" s="600"/>
      <c r="L20" s="600"/>
      <c r="M20" s="600"/>
      <c r="N20" s="600"/>
      <c r="O20" s="601"/>
      <c r="P20" s="386"/>
      <c r="Q20" s="387"/>
      <c r="R20" s="387"/>
      <c r="S20" s="387"/>
      <c r="T20" s="387"/>
      <c r="U20" s="387"/>
      <c r="V20" s="455"/>
      <c r="W20" s="386"/>
      <c r="X20" s="387"/>
      <c r="Y20" s="387"/>
      <c r="Z20" s="387"/>
      <c r="AA20" s="387"/>
      <c r="AB20" s="387"/>
      <c r="AC20" s="455"/>
      <c r="AD20" s="386"/>
      <c r="AE20" s="387"/>
      <c r="AF20" s="387"/>
      <c r="AG20" s="387"/>
      <c r="AH20" s="387"/>
      <c r="AI20" s="387"/>
      <c r="AJ20" s="455"/>
      <c r="AK20" s="641"/>
      <c r="AL20" s="642"/>
      <c r="AM20" s="642"/>
      <c r="AN20" s="642"/>
      <c r="AO20" s="642"/>
      <c r="AP20" s="642"/>
      <c r="AQ20" s="643"/>
    </row>
    <row r="21" spans="1:43" ht="12.75" customHeight="1">
      <c r="A21" s="602"/>
      <c r="B21" s="603"/>
      <c r="C21" s="603"/>
      <c r="D21" s="603"/>
      <c r="E21" s="603"/>
      <c r="F21" s="603"/>
      <c r="G21" s="603"/>
      <c r="H21" s="603"/>
      <c r="I21" s="603"/>
      <c r="J21" s="603"/>
      <c r="K21" s="603"/>
      <c r="L21" s="603"/>
      <c r="M21" s="603"/>
      <c r="N21" s="603"/>
      <c r="O21" s="604"/>
      <c r="P21" s="388"/>
      <c r="Q21" s="389"/>
      <c r="R21" s="389"/>
      <c r="S21" s="389"/>
      <c r="T21" s="389"/>
      <c r="U21" s="389"/>
      <c r="V21" s="456"/>
      <c r="W21" s="388"/>
      <c r="X21" s="389"/>
      <c r="Y21" s="389"/>
      <c r="Z21" s="389"/>
      <c r="AA21" s="389"/>
      <c r="AB21" s="389"/>
      <c r="AC21" s="456"/>
      <c r="AD21" s="388"/>
      <c r="AE21" s="389"/>
      <c r="AF21" s="389"/>
      <c r="AG21" s="389"/>
      <c r="AH21" s="389"/>
      <c r="AI21" s="389"/>
      <c r="AJ21" s="456"/>
      <c r="AK21" s="644"/>
      <c r="AL21" s="645"/>
      <c r="AM21" s="645"/>
      <c r="AN21" s="645"/>
      <c r="AO21" s="645"/>
      <c r="AP21" s="645"/>
      <c r="AQ21" s="646"/>
    </row>
    <row r="22" spans="1:43" ht="12.75" customHeight="1">
      <c r="A22" s="599" t="s">
        <v>183</v>
      </c>
      <c r="B22" s="600"/>
      <c r="C22" s="600"/>
      <c r="D22" s="600"/>
      <c r="E22" s="600"/>
      <c r="F22" s="600"/>
      <c r="G22" s="600"/>
      <c r="H22" s="600"/>
      <c r="I22" s="600"/>
      <c r="J22" s="600"/>
      <c r="K22" s="600"/>
      <c r="L22" s="600"/>
      <c r="M22" s="600"/>
      <c r="N22" s="600"/>
      <c r="O22" s="601"/>
      <c r="P22" s="386"/>
      <c r="Q22" s="387"/>
      <c r="R22" s="387"/>
      <c r="S22" s="387"/>
      <c r="T22" s="387"/>
      <c r="U22" s="387"/>
      <c r="V22" s="455"/>
      <c r="W22" s="386"/>
      <c r="X22" s="387"/>
      <c r="Y22" s="387"/>
      <c r="Z22" s="387"/>
      <c r="AA22" s="387"/>
      <c r="AB22" s="387"/>
      <c r="AC22" s="455"/>
      <c r="AD22" s="386"/>
      <c r="AE22" s="387"/>
      <c r="AF22" s="387"/>
      <c r="AG22" s="387"/>
      <c r="AH22" s="387"/>
      <c r="AI22" s="387"/>
      <c r="AJ22" s="455"/>
      <c r="AK22" s="641"/>
      <c r="AL22" s="642"/>
      <c r="AM22" s="642"/>
      <c r="AN22" s="642"/>
      <c r="AO22" s="642"/>
      <c r="AP22" s="642"/>
      <c r="AQ22" s="643"/>
    </row>
    <row r="23" spans="1:43" ht="12.75" customHeight="1">
      <c r="A23" s="602"/>
      <c r="B23" s="603"/>
      <c r="C23" s="603"/>
      <c r="D23" s="603"/>
      <c r="E23" s="603"/>
      <c r="F23" s="603"/>
      <c r="G23" s="603"/>
      <c r="H23" s="603"/>
      <c r="I23" s="603"/>
      <c r="J23" s="603"/>
      <c r="K23" s="603"/>
      <c r="L23" s="603"/>
      <c r="M23" s="603"/>
      <c r="N23" s="603"/>
      <c r="O23" s="604"/>
      <c r="P23" s="388"/>
      <c r="Q23" s="389"/>
      <c r="R23" s="389"/>
      <c r="S23" s="389"/>
      <c r="T23" s="389"/>
      <c r="U23" s="389"/>
      <c r="V23" s="456"/>
      <c r="W23" s="388"/>
      <c r="X23" s="389"/>
      <c r="Y23" s="389"/>
      <c r="Z23" s="389"/>
      <c r="AA23" s="389"/>
      <c r="AB23" s="389"/>
      <c r="AC23" s="456"/>
      <c r="AD23" s="388"/>
      <c r="AE23" s="389"/>
      <c r="AF23" s="389"/>
      <c r="AG23" s="389"/>
      <c r="AH23" s="389"/>
      <c r="AI23" s="389"/>
      <c r="AJ23" s="456"/>
      <c r="AK23" s="644"/>
      <c r="AL23" s="645"/>
      <c r="AM23" s="645"/>
      <c r="AN23" s="645"/>
      <c r="AO23" s="645"/>
      <c r="AP23" s="645"/>
      <c r="AQ23" s="646"/>
    </row>
    <row r="24" spans="1:43" ht="12.75" customHeight="1">
      <c r="A24" s="599" t="s">
        <v>80</v>
      </c>
      <c r="B24" s="600"/>
      <c r="C24" s="600"/>
      <c r="D24" s="600"/>
      <c r="E24" s="600"/>
      <c r="F24" s="600"/>
      <c r="G24" s="600"/>
      <c r="H24" s="600"/>
      <c r="I24" s="600"/>
      <c r="J24" s="600"/>
      <c r="K24" s="600"/>
      <c r="L24" s="600"/>
      <c r="M24" s="600"/>
      <c r="N24" s="600"/>
      <c r="O24" s="601"/>
      <c r="P24" s="647"/>
      <c r="Q24" s="648"/>
      <c r="R24" s="648"/>
      <c r="S24" s="648"/>
      <c r="T24" s="648"/>
      <c r="U24" s="648"/>
      <c r="V24" s="649"/>
      <c r="W24" s="647"/>
      <c r="X24" s="648"/>
      <c r="Y24" s="648"/>
      <c r="Z24" s="648"/>
      <c r="AA24" s="648"/>
      <c r="AB24" s="648"/>
      <c r="AC24" s="649"/>
      <c r="AD24" s="647"/>
      <c r="AE24" s="648"/>
      <c r="AF24" s="648"/>
      <c r="AG24" s="648"/>
      <c r="AH24" s="648"/>
      <c r="AI24" s="648"/>
      <c r="AJ24" s="649"/>
      <c r="AK24" s="641"/>
      <c r="AL24" s="642"/>
      <c r="AM24" s="642"/>
      <c r="AN24" s="642"/>
      <c r="AO24" s="642"/>
      <c r="AP24" s="642"/>
      <c r="AQ24" s="643"/>
    </row>
    <row r="25" spans="1:43" ht="12.75" customHeight="1">
      <c r="A25" s="602"/>
      <c r="B25" s="603"/>
      <c r="C25" s="603"/>
      <c r="D25" s="603"/>
      <c r="E25" s="603"/>
      <c r="F25" s="603"/>
      <c r="G25" s="603"/>
      <c r="H25" s="603"/>
      <c r="I25" s="603"/>
      <c r="J25" s="603"/>
      <c r="K25" s="603"/>
      <c r="L25" s="603"/>
      <c r="M25" s="603"/>
      <c r="N25" s="603"/>
      <c r="O25" s="604"/>
      <c r="P25" s="650"/>
      <c r="Q25" s="651"/>
      <c r="R25" s="651"/>
      <c r="S25" s="651"/>
      <c r="T25" s="651"/>
      <c r="U25" s="651"/>
      <c r="V25" s="652"/>
      <c r="W25" s="650"/>
      <c r="X25" s="651"/>
      <c r="Y25" s="651"/>
      <c r="Z25" s="651"/>
      <c r="AA25" s="651"/>
      <c r="AB25" s="651"/>
      <c r="AC25" s="652"/>
      <c r="AD25" s="650"/>
      <c r="AE25" s="651"/>
      <c r="AF25" s="651"/>
      <c r="AG25" s="651"/>
      <c r="AH25" s="651"/>
      <c r="AI25" s="651"/>
      <c r="AJ25" s="652"/>
      <c r="AK25" s="644"/>
      <c r="AL25" s="645"/>
      <c r="AM25" s="645"/>
      <c r="AN25" s="645"/>
      <c r="AO25" s="645"/>
      <c r="AP25" s="645"/>
      <c r="AQ25" s="646"/>
    </row>
    <row r="26" spans="1:43" ht="12.75" customHeight="1">
      <c r="A26" s="599" t="s">
        <v>223</v>
      </c>
      <c r="B26" s="600"/>
      <c r="C26" s="600"/>
      <c r="D26" s="600"/>
      <c r="E26" s="600"/>
      <c r="F26" s="600"/>
      <c r="G26" s="600"/>
      <c r="H26" s="600"/>
      <c r="I26" s="600"/>
      <c r="J26" s="600"/>
      <c r="K26" s="600"/>
      <c r="L26" s="600"/>
      <c r="M26" s="600"/>
      <c r="N26" s="600"/>
      <c r="O26" s="601"/>
      <c r="P26" s="406"/>
      <c r="Q26" s="407"/>
      <c r="R26" s="407"/>
      <c r="S26" s="407"/>
      <c r="T26" s="407"/>
      <c r="U26" s="407"/>
      <c r="V26" s="408"/>
      <c r="W26" s="406"/>
      <c r="X26" s="407"/>
      <c r="Y26" s="407"/>
      <c r="Z26" s="407"/>
      <c r="AA26" s="407"/>
      <c r="AB26" s="407"/>
      <c r="AC26" s="408"/>
      <c r="AD26" s="406"/>
      <c r="AE26" s="407"/>
      <c r="AF26" s="407"/>
      <c r="AG26" s="407"/>
      <c r="AH26" s="407"/>
      <c r="AI26" s="407"/>
      <c r="AJ26" s="408"/>
      <c r="AK26" s="641"/>
      <c r="AL26" s="642"/>
      <c r="AM26" s="642"/>
      <c r="AN26" s="642"/>
      <c r="AO26" s="642"/>
      <c r="AP26" s="642"/>
      <c r="AQ26" s="643"/>
    </row>
    <row r="27" spans="1:43" ht="12.75" customHeight="1">
      <c r="A27" s="602"/>
      <c r="B27" s="603"/>
      <c r="C27" s="603"/>
      <c r="D27" s="603"/>
      <c r="E27" s="603"/>
      <c r="F27" s="603"/>
      <c r="G27" s="603"/>
      <c r="H27" s="603"/>
      <c r="I27" s="603"/>
      <c r="J27" s="603"/>
      <c r="K27" s="603"/>
      <c r="L27" s="603"/>
      <c r="M27" s="603"/>
      <c r="N27" s="603"/>
      <c r="O27" s="604"/>
      <c r="P27" s="409"/>
      <c r="Q27" s="146"/>
      <c r="R27" s="146"/>
      <c r="S27" s="146"/>
      <c r="T27" s="146"/>
      <c r="U27" s="146"/>
      <c r="V27" s="410"/>
      <c r="W27" s="409"/>
      <c r="X27" s="146"/>
      <c r="Y27" s="146"/>
      <c r="Z27" s="146"/>
      <c r="AA27" s="146"/>
      <c r="AB27" s="146"/>
      <c r="AC27" s="410"/>
      <c r="AD27" s="409"/>
      <c r="AE27" s="146"/>
      <c r="AF27" s="146"/>
      <c r="AG27" s="146"/>
      <c r="AH27" s="146"/>
      <c r="AI27" s="146"/>
      <c r="AJ27" s="410"/>
      <c r="AK27" s="644"/>
      <c r="AL27" s="645"/>
      <c r="AM27" s="645"/>
      <c r="AN27" s="645"/>
      <c r="AO27" s="645"/>
      <c r="AP27" s="645"/>
      <c r="AQ27" s="646"/>
    </row>
    <row r="28" spans="1:43" s="19" customFormat="1" ht="12.75" customHeight="1">
      <c r="A28" s="599" t="s">
        <v>81</v>
      </c>
      <c r="B28" s="600"/>
      <c r="C28" s="600"/>
      <c r="D28" s="600"/>
      <c r="E28" s="600"/>
      <c r="F28" s="600"/>
      <c r="G28" s="600"/>
      <c r="H28" s="600"/>
      <c r="I28" s="600"/>
      <c r="J28" s="600"/>
      <c r="K28" s="600"/>
      <c r="L28" s="600"/>
      <c r="M28" s="600"/>
      <c r="N28" s="600"/>
      <c r="O28" s="601"/>
      <c r="P28" s="406"/>
      <c r="Q28" s="407"/>
      <c r="R28" s="407"/>
      <c r="S28" s="407"/>
      <c r="T28" s="407"/>
      <c r="U28" s="406"/>
      <c r="V28" s="408"/>
      <c r="W28" s="406"/>
      <c r="X28" s="407"/>
      <c r="Y28" s="407"/>
      <c r="Z28" s="407"/>
      <c r="AA28" s="407"/>
      <c r="AB28" s="406"/>
      <c r="AC28" s="408"/>
      <c r="AD28" s="406"/>
      <c r="AE28" s="407"/>
      <c r="AF28" s="407"/>
      <c r="AG28" s="407"/>
      <c r="AH28" s="407"/>
      <c r="AI28" s="406"/>
      <c r="AJ28" s="408"/>
      <c r="AK28" s="641"/>
      <c r="AL28" s="642"/>
      <c r="AM28" s="642"/>
      <c r="AN28" s="642"/>
      <c r="AO28" s="642"/>
      <c r="AP28" s="642"/>
      <c r="AQ28" s="643"/>
    </row>
    <row r="29" spans="1:43" s="19" customFormat="1" ht="12.75" customHeight="1">
      <c r="A29" s="602"/>
      <c r="B29" s="603"/>
      <c r="C29" s="603"/>
      <c r="D29" s="603"/>
      <c r="E29" s="603"/>
      <c r="F29" s="603"/>
      <c r="G29" s="603"/>
      <c r="H29" s="603"/>
      <c r="I29" s="603"/>
      <c r="J29" s="603"/>
      <c r="K29" s="603"/>
      <c r="L29" s="603"/>
      <c r="M29" s="603"/>
      <c r="N29" s="603"/>
      <c r="O29" s="604"/>
      <c r="P29" s="409"/>
      <c r="Q29" s="146"/>
      <c r="R29" s="146"/>
      <c r="S29" s="146"/>
      <c r="T29" s="146"/>
      <c r="U29" s="409"/>
      <c r="V29" s="410"/>
      <c r="W29" s="409"/>
      <c r="X29" s="146"/>
      <c r="Y29" s="146"/>
      <c r="Z29" s="146"/>
      <c r="AA29" s="146"/>
      <c r="AB29" s="409"/>
      <c r="AC29" s="410"/>
      <c r="AD29" s="409"/>
      <c r="AE29" s="146"/>
      <c r="AF29" s="146"/>
      <c r="AG29" s="146"/>
      <c r="AH29" s="146"/>
      <c r="AI29" s="409"/>
      <c r="AJ29" s="410"/>
      <c r="AK29" s="644"/>
      <c r="AL29" s="645"/>
      <c r="AM29" s="645"/>
      <c r="AN29" s="645"/>
      <c r="AO29" s="645"/>
      <c r="AP29" s="645"/>
      <c r="AQ29" s="646"/>
    </row>
    <row r="30" spans="1:43" ht="12.75" customHeight="1">
      <c r="A30" s="599" t="s">
        <v>82</v>
      </c>
      <c r="B30" s="600"/>
      <c r="C30" s="600"/>
      <c r="D30" s="600"/>
      <c r="E30" s="600"/>
      <c r="F30" s="600"/>
      <c r="G30" s="600"/>
      <c r="H30" s="600"/>
      <c r="I30" s="600"/>
      <c r="J30" s="600"/>
      <c r="K30" s="600"/>
      <c r="L30" s="600"/>
      <c r="M30" s="600"/>
      <c r="N30" s="600"/>
      <c r="O30" s="601"/>
      <c r="P30" s="742">
        <f>1</f>
        <v>1</v>
      </c>
      <c r="Q30" s="743"/>
      <c r="R30" s="743"/>
      <c r="S30" s="743"/>
      <c r="T30" s="743"/>
      <c r="U30" s="743"/>
      <c r="V30" s="744"/>
      <c r="W30" s="742">
        <f>1</f>
        <v>1</v>
      </c>
      <c r="X30" s="743"/>
      <c r="Y30" s="743"/>
      <c r="Z30" s="743"/>
      <c r="AA30" s="743"/>
      <c r="AB30" s="743"/>
      <c r="AC30" s="744"/>
      <c r="AD30" s="742">
        <f>1</f>
        <v>1</v>
      </c>
      <c r="AE30" s="743"/>
      <c r="AF30" s="743"/>
      <c r="AG30" s="743"/>
      <c r="AH30" s="743"/>
      <c r="AI30" s="743"/>
      <c r="AJ30" s="744"/>
      <c r="AK30" s="641"/>
      <c r="AL30" s="642"/>
      <c r="AM30" s="642"/>
      <c r="AN30" s="642"/>
      <c r="AO30" s="642"/>
      <c r="AP30" s="642"/>
      <c r="AQ30" s="643"/>
    </row>
    <row r="31" spans="1:43" ht="12.75" customHeight="1">
      <c r="A31" s="602"/>
      <c r="B31" s="603"/>
      <c r="C31" s="603"/>
      <c r="D31" s="603"/>
      <c r="E31" s="603"/>
      <c r="F31" s="603"/>
      <c r="G31" s="603"/>
      <c r="H31" s="603"/>
      <c r="I31" s="603"/>
      <c r="J31" s="603"/>
      <c r="K31" s="603"/>
      <c r="L31" s="603"/>
      <c r="M31" s="603"/>
      <c r="N31" s="603"/>
      <c r="O31" s="604"/>
      <c r="P31" s="745"/>
      <c r="Q31" s="746"/>
      <c r="R31" s="746"/>
      <c r="S31" s="746"/>
      <c r="T31" s="746"/>
      <c r="U31" s="746"/>
      <c r="V31" s="747"/>
      <c r="W31" s="745"/>
      <c r="X31" s="746"/>
      <c r="Y31" s="746"/>
      <c r="Z31" s="746"/>
      <c r="AA31" s="746"/>
      <c r="AB31" s="746"/>
      <c r="AC31" s="747"/>
      <c r="AD31" s="745"/>
      <c r="AE31" s="746"/>
      <c r="AF31" s="746"/>
      <c r="AG31" s="746"/>
      <c r="AH31" s="746"/>
      <c r="AI31" s="746"/>
      <c r="AJ31" s="747"/>
      <c r="AK31" s="644"/>
      <c r="AL31" s="645"/>
      <c r="AM31" s="645"/>
      <c r="AN31" s="645"/>
      <c r="AO31" s="645"/>
      <c r="AP31" s="645"/>
      <c r="AQ31" s="646"/>
    </row>
    <row r="32" spans="1:43" ht="12.75" customHeight="1">
      <c r="A32" s="599" t="s">
        <v>225</v>
      </c>
      <c r="B32" s="600"/>
      <c r="C32" s="600"/>
      <c r="D32" s="600"/>
      <c r="E32" s="600"/>
      <c r="F32" s="600"/>
      <c r="G32" s="600"/>
      <c r="H32" s="600"/>
      <c r="I32" s="600"/>
      <c r="J32" s="600"/>
      <c r="K32" s="600"/>
      <c r="L32" s="600"/>
      <c r="M32" s="600"/>
      <c r="N32" s="600"/>
      <c r="O32" s="601"/>
      <c r="P32" s="162">
        <f>IF(P20&gt;0,((1+(P24/U28))^P30)*P20,0)</f>
        <v>0</v>
      </c>
      <c r="Q32" s="162"/>
      <c r="R32" s="162"/>
      <c r="S32" s="162"/>
      <c r="T32" s="162"/>
      <c r="U32" s="162"/>
      <c r="V32" s="162"/>
      <c r="W32" s="162">
        <f>IF(W20&gt;0,((1+(W24/AB28))^W30)*W20,0)</f>
        <v>0</v>
      </c>
      <c r="X32" s="162"/>
      <c r="Y32" s="162"/>
      <c r="Z32" s="162"/>
      <c r="AA32" s="162"/>
      <c r="AB32" s="162"/>
      <c r="AC32" s="162"/>
      <c r="AD32" s="162">
        <f>IF(AD20&gt;0,((1+(AD24/AI28))^AD30)*AD20,0)</f>
        <v>0</v>
      </c>
      <c r="AE32" s="162"/>
      <c r="AF32" s="162"/>
      <c r="AG32" s="162"/>
      <c r="AH32" s="162"/>
      <c r="AI32" s="162"/>
      <c r="AJ32" s="162"/>
      <c r="AK32" s="748">
        <f>SUM(P32:AJ33)</f>
        <v>0</v>
      </c>
      <c r="AL32" s="654"/>
      <c r="AM32" s="654"/>
      <c r="AN32" s="654"/>
      <c r="AO32" s="654"/>
      <c r="AP32" s="654"/>
      <c r="AQ32" s="655"/>
    </row>
    <row r="33" spans="1:43" ht="12.75" customHeight="1">
      <c r="A33" s="602"/>
      <c r="B33" s="603"/>
      <c r="C33" s="603"/>
      <c r="D33" s="603"/>
      <c r="E33" s="603"/>
      <c r="F33" s="603"/>
      <c r="G33" s="603"/>
      <c r="H33" s="603"/>
      <c r="I33" s="603"/>
      <c r="J33" s="603"/>
      <c r="K33" s="603"/>
      <c r="L33" s="603"/>
      <c r="M33" s="603"/>
      <c r="N33" s="603"/>
      <c r="O33" s="604"/>
      <c r="P33" s="162"/>
      <c r="Q33" s="162"/>
      <c r="R33" s="162"/>
      <c r="S33" s="162"/>
      <c r="T33" s="162"/>
      <c r="U33" s="162"/>
      <c r="V33" s="162"/>
      <c r="W33" s="162"/>
      <c r="X33" s="162"/>
      <c r="Y33" s="162"/>
      <c r="Z33" s="162"/>
      <c r="AA33" s="162"/>
      <c r="AB33" s="162"/>
      <c r="AC33" s="162"/>
      <c r="AD33" s="162"/>
      <c r="AE33" s="162"/>
      <c r="AF33" s="162"/>
      <c r="AG33" s="162"/>
      <c r="AH33" s="162"/>
      <c r="AI33" s="162"/>
      <c r="AJ33" s="162"/>
      <c r="AK33" s="656"/>
      <c r="AL33" s="206"/>
      <c r="AM33" s="206"/>
      <c r="AN33" s="206"/>
      <c r="AO33" s="206"/>
      <c r="AP33" s="206"/>
      <c r="AQ33" s="657"/>
    </row>
    <row r="34" spans="1:43" ht="12.75" customHeight="1">
      <c r="A34" s="710" t="s">
        <v>72</v>
      </c>
      <c r="B34" s="711"/>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2"/>
    </row>
    <row r="35" spans="1:43" ht="12.75" customHeight="1">
      <c r="A35" s="430" t="s">
        <v>226</v>
      </c>
      <c r="B35" s="430"/>
      <c r="C35" s="430"/>
      <c r="D35" s="430"/>
      <c r="E35" s="430"/>
      <c r="F35" s="430"/>
      <c r="G35" s="430"/>
      <c r="H35" s="430"/>
      <c r="I35" s="430"/>
      <c r="J35" s="430"/>
      <c r="K35" s="430"/>
      <c r="L35" s="430"/>
      <c r="M35" s="430"/>
      <c r="N35" s="430"/>
      <c r="O35" s="430"/>
      <c r="P35" s="659"/>
      <c r="Q35" s="660"/>
      <c r="R35" s="660"/>
      <c r="S35" s="660"/>
      <c r="T35" s="660"/>
      <c r="U35" s="660"/>
      <c r="V35" s="661"/>
      <c r="W35" s="659"/>
      <c r="X35" s="660"/>
      <c r="Y35" s="660"/>
      <c r="Z35" s="660"/>
      <c r="AA35" s="660"/>
      <c r="AB35" s="660"/>
      <c r="AC35" s="661"/>
      <c r="AD35" s="659"/>
      <c r="AE35" s="660"/>
      <c r="AF35" s="660"/>
      <c r="AG35" s="660"/>
      <c r="AH35" s="660"/>
      <c r="AI35" s="660"/>
      <c r="AJ35" s="661"/>
      <c r="AK35" s="374"/>
      <c r="AL35" s="375"/>
      <c r="AM35" s="375"/>
      <c r="AN35" s="375"/>
      <c r="AO35" s="375"/>
      <c r="AP35" s="375"/>
      <c r="AQ35" s="376"/>
    </row>
    <row r="36" spans="1:43" ht="12.75" customHeight="1">
      <c r="A36" s="430"/>
      <c r="B36" s="430"/>
      <c r="C36" s="430"/>
      <c r="D36" s="430"/>
      <c r="E36" s="430"/>
      <c r="F36" s="430"/>
      <c r="G36" s="430"/>
      <c r="H36" s="430"/>
      <c r="I36" s="430"/>
      <c r="J36" s="430"/>
      <c r="K36" s="430"/>
      <c r="L36" s="430"/>
      <c r="M36" s="430"/>
      <c r="N36" s="430"/>
      <c r="O36" s="430"/>
      <c r="P36" s="662"/>
      <c r="Q36" s="663"/>
      <c r="R36" s="663"/>
      <c r="S36" s="663"/>
      <c r="T36" s="663"/>
      <c r="U36" s="663"/>
      <c r="V36" s="664"/>
      <c r="W36" s="662"/>
      <c r="X36" s="663"/>
      <c r="Y36" s="663"/>
      <c r="Z36" s="663"/>
      <c r="AA36" s="663"/>
      <c r="AB36" s="663"/>
      <c r="AC36" s="664"/>
      <c r="AD36" s="662"/>
      <c r="AE36" s="663"/>
      <c r="AF36" s="663"/>
      <c r="AG36" s="663"/>
      <c r="AH36" s="663"/>
      <c r="AI36" s="663"/>
      <c r="AJ36" s="664"/>
      <c r="AK36" s="377"/>
      <c r="AL36" s="378"/>
      <c r="AM36" s="378"/>
      <c r="AN36" s="378"/>
      <c r="AO36" s="378"/>
      <c r="AP36" s="378"/>
      <c r="AQ36" s="379"/>
    </row>
    <row r="37" spans="1:43" s="19" customFormat="1" ht="12.75" customHeight="1">
      <c r="A37" s="430" t="s">
        <v>227</v>
      </c>
      <c r="B37" s="430"/>
      <c r="C37" s="430"/>
      <c r="D37" s="430"/>
      <c r="E37" s="430"/>
      <c r="F37" s="430"/>
      <c r="G37" s="430"/>
      <c r="H37" s="430"/>
      <c r="I37" s="430"/>
      <c r="J37" s="430"/>
      <c r="K37" s="430"/>
      <c r="L37" s="430"/>
      <c r="M37" s="430"/>
      <c r="N37" s="430"/>
      <c r="O37" s="430"/>
      <c r="P37" s="659"/>
      <c r="Q37" s="660"/>
      <c r="R37" s="660"/>
      <c r="S37" s="660"/>
      <c r="T37" s="660"/>
      <c r="U37" s="660"/>
      <c r="V37" s="661"/>
      <c r="W37" s="659"/>
      <c r="X37" s="660"/>
      <c r="Y37" s="660"/>
      <c r="Z37" s="660"/>
      <c r="AA37" s="660"/>
      <c r="AB37" s="660"/>
      <c r="AC37" s="661"/>
      <c r="AD37" s="659"/>
      <c r="AE37" s="660"/>
      <c r="AF37" s="660"/>
      <c r="AG37" s="660"/>
      <c r="AH37" s="660"/>
      <c r="AI37" s="660"/>
      <c r="AJ37" s="661"/>
      <c r="AK37" s="641"/>
      <c r="AL37" s="642"/>
      <c r="AM37" s="642"/>
      <c r="AN37" s="642"/>
      <c r="AO37" s="642"/>
      <c r="AP37" s="642"/>
      <c r="AQ37" s="643"/>
    </row>
    <row r="38" spans="1:43" s="19" customFormat="1" ht="12.75" customHeight="1">
      <c r="A38" s="430"/>
      <c r="B38" s="430"/>
      <c r="C38" s="430"/>
      <c r="D38" s="430"/>
      <c r="E38" s="430"/>
      <c r="F38" s="430"/>
      <c r="G38" s="430"/>
      <c r="H38" s="430"/>
      <c r="I38" s="430"/>
      <c r="J38" s="430"/>
      <c r="K38" s="430"/>
      <c r="L38" s="430"/>
      <c r="M38" s="430"/>
      <c r="N38" s="430"/>
      <c r="O38" s="430"/>
      <c r="P38" s="662"/>
      <c r="Q38" s="663"/>
      <c r="R38" s="663"/>
      <c r="S38" s="663"/>
      <c r="T38" s="663"/>
      <c r="U38" s="663"/>
      <c r="V38" s="664"/>
      <c r="W38" s="662"/>
      <c r="X38" s="663"/>
      <c r="Y38" s="663"/>
      <c r="Z38" s="663"/>
      <c r="AA38" s="663"/>
      <c r="AB38" s="663"/>
      <c r="AC38" s="664"/>
      <c r="AD38" s="662"/>
      <c r="AE38" s="663"/>
      <c r="AF38" s="663"/>
      <c r="AG38" s="663"/>
      <c r="AH38" s="663"/>
      <c r="AI38" s="663"/>
      <c r="AJ38" s="664"/>
      <c r="AK38" s="644"/>
      <c r="AL38" s="645"/>
      <c r="AM38" s="645"/>
      <c r="AN38" s="645"/>
      <c r="AO38" s="645"/>
      <c r="AP38" s="645"/>
      <c r="AQ38" s="646"/>
    </row>
    <row r="39" spans="1:43" ht="12.75" customHeight="1">
      <c r="A39" s="430" t="s">
        <v>228</v>
      </c>
      <c r="B39" s="430"/>
      <c r="C39" s="430"/>
      <c r="D39" s="430"/>
      <c r="E39" s="430"/>
      <c r="F39" s="430"/>
      <c r="G39" s="430"/>
      <c r="H39" s="430"/>
      <c r="I39" s="430"/>
      <c r="J39" s="430"/>
      <c r="K39" s="430"/>
      <c r="L39" s="430"/>
      <c r="M39" s="430"/>
      <c r="N39" s="430"/>
      <c r="O39" s="430"/>
      <c r="P39" s="647"/>
      <c r="Q39" s="648"/>
      <c r="R39" s="648"/>
      <c r="S39" s="648"/>
      <c r="T39" s="648"/>
      <c r="U39" s="648"/>
      <c r="V39" s="649"/>
      <c r="W39" s="647"/>
      <c r="X39" s="648"/>
      <c r="Y39" s="648"/>
      <c r="Z39" s="648"/>
      <c r="AA39" s="648"/>
      <c r="AB39" s="648"/>
      <c r="AC39" s="649"/>
      <c r="AD39" s="647"/>
      <c r="AE39" s="648"/>
      <c r="AF39" s="648"/>
      <c r="AG39" s="648"/>
      <c r="AH39" s="648"/>
      <c r="AI39" s="648"/>
      <c r="AJ39" s="649"/>
      <c r="AK39" s="641"/>
      <c r="AL39" s="642"/>
      <c r="AM39" s="642"/>
      <c r="AN39" s="642"/>
      <c r="AO39" s="642"/>
      <c r="AP39" s="642"/>
      <c r="AQ39" s="643"/>
    </row>
    <row r="40" spans="1:43" ht="12.75" customHeight="1">
      <c r="A40" s="430"/>
      <c r="B40" s="430"/>
      <c r="C40" s="430"/>
      <c r="D40" s="430"/>
      <c r="E40" s="430"/>
      <c r="F40" s="430"/>
      <c r="G40" s="430"/>
      <c r="H40" s="430"/>
      <c r="I40" s="430"/>
      <c r="J40" s="430"/>
      <c r="K40" s="430"/>
      <c r="L40" s="430"/>
      <c r="M40" s="430"/>
      <c r="N40" s="430"/>
      <c r="O40" s="430"/>
      <c r="P40" s="650"/>
      <c r="Q40" s="651"/>
      <c r="R40" s="651"/>
      <c r="S40" s="651"/>
      <c r="T40" s="651"/>
      <c r="U40" s="651"/>
      <c r="V40" s="652"/>
      <c r="W40" s="650"/>
      <c r="X40" s="651"/>
      <c r="Y40" s="651"/>
      <c r="Z40" s="651"/>
      <c r="AA40" s="651"/>
      <c r="AB40" s="651"/>
      <c r="AC40" s="652"/>
      <c r="AD40" s="650"/>
      <c r="AE40" s="651"/>
      <c r="AF40" s="651"/>
      <c r="AG40" s="651"/>
      <c r="AH40" s="651"/>
      <c r="AI40" s="651"/>
      <c r="AJ40" s="652"/>
      <c r="AK40" s="644"/>
      <c r="AL40" s="645"/>
      <c r="AM40" s="645"/>
      <c r="AN40" s="645"/>
      <c r="AO40" s="645"/>
      <c r="AP40" s="645"/>
      <c r="AQ40" s="646"/>
    </row>
    <row r="41" spans="1:45" ht="12.75" customHeight="1">
      <c r="A41" s="430" t="s">
        <v>229</v>
      </c>
      <c r="B41" s="430"/>
      <c r="C41" s="430"/>
      <c r="D41" s="430"/>
      <c r="E41" s="430"/>
      <c r="F41" s="430"/>
      <c r="G41" s="430"/>
      <c r="H41" s="430"/>
      <c r="I41" s="430"/>
      <c r="J41" s="430"/>
      <c r="K41" s="430"/>
      <c r="L41" s="430"/>
      <c r="M41" s="430"/>
      <c r="N41" s="430"/>
      <c r="O41" s="430"/>
      <c r="P41" s="647"/>
      <c r="Q41" s="648"/>
      <c r="R41" s="648"/>
      <c r="S41" s="648"/>
      <c r="T41" s="648"/>
      <c r="U41" s="648"/>
      <c r="V41" s="649"/>
      <c r="W41" s="647"/>
      <c r="X41" s="648"/>
      <c r="Y41" s="648"/>
      <c r="Z41" s="648"/>
      <c r="AA41" s="648"/>
      <c r="AB41" s="648"/>
      <c r="AC41" s="649"/>
      <c r="AD41" s="647"/>
      <c r="AE41" s="648"/>
      <c r="AF41" s="648"/>
      <c r="AG41" s="648"/>
      <c r="AH41" s="648"/>
      <c r="AI41" s="648"/>
      <c r="AJ41" s="649"/>
      <c r="AK41" s="641"/>
      <c r="AL41" s="642"/>
      <c r="AM41" s="642"/>
      <c r="AN41" s="642"/>
      <c r="AO41" s="642"/>
      <c r="AP41" s="642"/>
      <c r="AQ41" s="643"/>
      <c r="AR41" s="14"/>
      <c r="AS41" s="14"/>
    </row>
    <row r="42" spans="1:45" ht="12.75" customHeight="1">
      <c r="A42" s="430"/>
      <c r="B42" s="430"/>
      <c r="C42" s="430"/>
      <c r="D42" s="430"/>
      <c r="E42" s="430"/>
      <c r="F42" s="430"/>
      <c r="G42" s="430"/>
      <c r="H42" s="430"/>
      <c r="I42" s="430"/>
      <c r="J42" s="430"/>
      <c r="K42" s="430"/>
      <c r="L42" s="430"/>
      <c r="M42" s="430"/>
      <c r="N42" s="430"/>
      <c r="O42" s="430"/>
      <c r="P42" s="650"/>
      <c r="Q42" s="651"/>
      <c r="R42" s="651"/>
      <c r="S42" s="651"/>
      <c r="T42" s="651"/>
      <c r="U42" s="651"/>
      <c r="V42" s="652"/>
      <c r="W42" s="650"/>
      <c r="X42" s="651"/>
      <c r="Y42" s="651"/>
      <c r="Z42" s="651"/>
      <c r="AA42" s="651"/>
      <c r="AB42" s="651"/>
      <c r="AC42" s="652"/>
      <c r="AD42" s="650"/>
      <c r="AE42" s="651"/>
      <c r="AF42" s="651"/>
      <c r="AG42" s="651"/>
      <c r="AH42" s="651"/>
      <c r="AI42" s="651"/>
      <c r="AJ42" s="652"/>
      <c r="AK42" s="644"/>
      <c r="AL42" s="645"/>
      <c r="AM42" s="645"/>
      <c r="AN42" s="645"/>
      <c r="AO42" s="645"/>
      <c r="AP42" s="645"/>
      <c r="AQ42" s="646"/>
      <c r="AR42" s="14"/>
      <c r="AS42" s="14"/>
    </row>
    <row r="43" spans="1:45" ht="12.75" customHeight="1">
      <c r="A43" s="430" t="s">
        <v>230</v>
      </c>
      <c r="B43" s="430"/>
      <c r="C43" s="430"/>
      <c r="D43" s="430"/>
      <c r="E43" s="430"/>
      <c r="F43" s="430"/>
      <c r="G43" s="430"/>
      <c r="H43" s="430"/>
      <c r="I43" s="430"/>
      <c r="J43" s="430"/>
      <c r="K43" s="430"/>
      <c r="L43" s="430"/>
      <c r="M43" s="430"/>
      <c r="N43" s="430"/>
      <c r="O43" s="430"/>
      <c r="P43" s="665">
        <f>SUM(P39:V42)</f>
        <v>0</v>
      </c>
      <c r="Q43" s="160"/>
      <c r="R43" s="160"/>
      <c r="S43" s="160"/>
      <c r="T43" s="160"/>
      <c r="U43" s="160"/>
      <c r="V43" s="160"/>
      <c r="W43" s="665">
        <f>SUM(W39:AC42)</f>
        <v>0</v>
      </c>
      <c r="X43" s="160"/>
      <c r="Y43" s="160"/>
      <c r="Z43" s="160"/>
      <c r="AA43" s="160"/>
      <c r="AB43" s="160"/>
      <c r="AC43" s="160"/>
      <c r="AD43" s="665">
        <f>SUM(AD39:AJ42)</f>
        <v>0</v>
      </c>
      <c r="AE43" s="160"/>
      <c r="AF43" s="160"/>
      <c r="AG43" s="160"/>
      <c r="AH43" s="160"/>
      <c r="AI43" s="160"/>
      <c r="AJ43" s="160"/>
      <c r="AK43" s="658"/>
      <c r="AL43" s="658"/>
      <c r="AM43" s="658"/>
      <c r="AN43" s="658"/>
      <c r="AO43" s="658"/>
      <c r="AP43" s="658"/>
      <c r="AQ43" s="658"/>
      <c r="AR43" s="14"/>
      <c r="AS43" s="14"/>
    </row>
    <row r="44" spans="1:45" ht="12.75" customHeight="1">
      <c r="A44" s="430"/>
      <c r="B44" s="430"/>
      <c r="C44" s="430"/>
      <c r="D44" s="430"/>
      <c r="E44" s="430"/>
      <c r="F44" s="430"/>
      <c r="G44" s="430"/>
      <c r="H44" s="430"/>
      <c r="I44" s="430"/>
      <c r="J44" s="430"/>
      <c r="K44" s="430"/>
      <c r="L44" s="430"/>
      <c r="M44" s="430"/>
      <c r="N44" s="430"/>
      <c r="O44" s="430"/>
      <c r="P44" s="160"/>
      <c r="Q44" s="160"/>
      <c r="R44" s="160"/>
      <c r="S44" s="160"/>
      <c r="T44" s="160"/>
      <c r="U44" s="160"/>
      <c r="V44" s="160"/>
      <c r="W44" s="160"/>
      <c r="X44" s="160"/>
      <c r="Y44" s="160"/>
      <c r="Z44" s="160"/>
      <c r="AA44" s="160"/>
      <c r="AB44" s="160"/>
      <c r="AC44" s="160"/>
      <c r="AD44" s="160"/>
      <c r="AE44" s="160"/>
      <c r="AF44" s="160"/>
      <c r="AG44" s="160"/>
      <c r="AH44" s="160"/>
      <c r="AI44" s="160"/>
      <c r="AJ44" s="160"/>
      <c r="AK44" s="658"/>
      <c r="AL44" s="658"/>
      <c r="AM44" s="658"/>
      <c r="AN44" s="658"/>
      <c r="AO44" s="658"/>
      <c r="AP44" s="658"/>
      <c r="AQ44" s="658"/>
      <c r="AR44" s="14"/>
      <c r="AS44" s="14"/>
    </row>
    <row r="45" spans="1:45" ht="12.75" customHeight="1">
      <c r="A45" s="430" t="s">
        <v>231</v>
      </c>
      <c r="B45" s="430"/>
      <c r="C45" s="430"/>
      <c r="D45" s="430"/>
      <c r="E45" s="430"/>
      <c r="F45" s="430"/>
      <c r="G45" s="430"/>
      <c r="H45" s="430"/>
      <c r="I45" s="430"/>
      <c r="J45" s="430"/>
      <c r="K45" s="430"/>
      <c r="L45" s="430"/>
      <c r="M45" s="430"/>
      <c r="N45" s="430"/>
      <c r="O45" s="430"/>
      <c r="P45" s="162">
        <f>IF(P32&gt;0,((1+(P43/U28))^P30)*P20,0)</f>
        <v>0</v>
      </c>
      <c r="Q45" s="162"/>
      <c r="R45" s="162"/>
      <c r="S45" s="162"/>
      <c r="T45" s="162"/>
      <c r="U45" s="162"/>
      <c r="V45" s="162"/>
      <c r="W45" s="162">
        <f>IF(W32&gt;0,((1+(W43/AB28))^W30)*W20,0)</f>
        <v>0</v>
      </c>
      <c r="X45" s="162"/>
      <c r="Y45" s="162"/>
      <c r="Z45" s="162"/>
      <c r="AA45" s="162"/>
      <c r="AB45" s="162"/>
      <c r="AC45" s="162"/>
      <c r="AD45" s="162">
        <f>IF(AD32&gt;0,((1+(AD43/AI28))^AD30)*AD20,0)</f>
        <v>0</v>
      </c>
      <c r="AE45" s="162"/>
      <c r="AF45" s="162"/>
      <c r="AG45" s="162"/>
      <c r="AH45" s="162"/>
      <c r="AI45" s="162"/>
      <c r="AJ45" s="162"/>
      <c r="AK45" s="162">
        <f>SUM(P45:AJ46)</f>
        <v>0</v>
      </c>
      <c r="AL45" s="160"/>
      <c r="AM45" s="160"/>
      <c r="AN45" s="160"/>
      <c r="AO45" s="160"/>
      <c r="AP45" s="160"/>
      <c r="AQ45" s="160"/>
      <c r="AR45" s="14"/>
      <c r="AS45" s="14"/>
    </row>
    <row r="46" spans="1:45" ht="12.75" customHeight="1">
      <c r="A46" s="430"/>
      <c r="B46" s="430"/>
      <c r="C46" s="430"/>
      <c r="D46" s="430"/>
      <c r="E46" s="430"/>
      <c r="F46" s="430"/>
      <c r="G46" s="430"/>
      <c r="H46" s="430"/>
      <c r="I46" s="430"/>
      <c r="J46" s="430"/>
      <c r="K46" s="430"/>
      <c r="L46" s="430"/>
      <c r="M46" s="430"/>
      <c r="N46" s="430"/>
      <c r="O46" s="430"/>
      <c r="P46" s="162"/>
      <c r="Q46" s="162"/>
      <c r="R46" s="162"/>
      <c r="S46" s="162"/>
      <c r="T46" s="162"/>
      <c r="U46" s="162"/>
      <c r="V46" s="162"/>
      <c r="W46" s="162"/>
      <c r="X46" s="162"/>
      <c r="Y46" s="162"/>
      <c r="Z46" s="162"/>
      <c r="AA46" s="162"/>
      <c r="AB46" s="162"/>
      <c r="AC46" s="162"/>
      <c r="AD46" s="162"/>
      <c r="AE46" s="162"/>
      <c r="AF46" s="162"/>
      <c r="AG46" s="162"/>
      <c r="AH46" s="162"/>
      <c r="AI46" s="162"/>
      <c r="AJ46" s="162"/>
      <c r="AK46" s="160"/>
      <c r="AL46" s="160"/>
      <c r="AM46" s="160"/>
      <c r="AN46" s="160"/>
      <c r="AO46" s="160"/>
      <c r="AP46" s="160"/>
      <c r="AQ46" s="160"/>
      <c r="AR46" s="14"/>
      <c r="AS46" s="14"/>
    </row>
    <row r="47" spans="1:45" ht="12.75" customHeight="1">
      <c r="A47" s="710" t="s">
        <v>62</v>
      </c>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2"/>
      <c r="AR47" s="14"/>
      <c r="AS47" s="14"/>
    </row>
    <row r="48" spans="1:45" ht="12.75" customHeight="1">
      <c r="A48" s="430" t="s">
        <v>232</v>
      </c>
      <c r="B48" s="430"/>
      <c r="C48" s="430"/>
      <c r="D48" s="430"/>
      <c r="E48" s="430"/>
      <c r="F48" s="430"/>
      <c r="G48" s="430"/>
      <c r="H48" s="430"/>
      <c r="I48" s="430"/>
      <c r="J48" s="430"/>
      <c r="K48" s="430"/>
      <c r="L48" s="430"/>
      <c r="M48" s="430"/>
      <c r="N48" s="430"/>
      <c r="O48" s="430"/>
      <c r="P48" s="162">
        <f>P45-P32</f>
        <v>0</v>
      </c>
      <c r="Q48" s="160"/>
      <c r="R48" s="160"/>
      <c r="S48" s="160"/>
      <c r="T48" s="160"/>
      <c r="U48" s="160"/>
      <c r="V48" s="160"/>
      <c r="W48" s="162">
        <f>W45-W32</f>
        <v>0</v>
      </c>
      <c r="X48" s="160"/>
      <c r="Y48" s="160"/>
      <c r="Z48" s="160"/>
      <c r="AA48" s="160"/>
      <c r="AB48" s="160"/>
      <c r="AC48" s="160"/>
      <c r="AD48" s="162">
        <f>AD45-AD32</f>
        <v>0</v>
      </c>
      <c r="AE48" s="160"/>
      <c r="AF48" s="160"/>
      <c r="AG48" s="160"/>
      <c r="AH48" s="160"/>
      <c r="AI48" s="160"/>
      <c r="AJ48" s="160"/>
      <c r="AK48" s="672"/>
      <c r="AL48" s="658"/>
      <c r="AM48" s="658"/>
      <c r="AN48" s="658"/>
      <c r="AO48" s="658"/>
      <c r="AP48" s="658"/>
      <c r="AQ48" s="658"/>
      <c r="AR48" s="14"/>
      <c r="AS48" s="14"/>
    </row>
    <row r="49" spans="1:45" ht="12.75" customHeight="1">
      <c r="A49" s="430"/>
      <c r="B49" s="430"/>
      <c r="C49" s="430"/>
      <c r="D49" s="430"/>
      <c r="E49" s="430"/>
      <c r="F49" s="430"/>
      <c r="G49" s="430"/>
      <c r="H49" s="430"/>
      <c r="I49" s="430"/>
      <c r="J49" s="430"/>
      <c r="K49" s="430"/>
      <c r="L49" s="430"/>
      <c r="M49" s="430"/>
      <c r="N49" s="430"/>
      <c r="O49" s="430"/>
      <c r="P49" s="160"/>
      <c r="Q49" s="160"/>
      <c r="R49" s="160"/>
      <c r="S49" s="160"/>
      <c r="T49" s="160"/>
      <c r="U49" s="160"/>
      <c r="V49" s="160"/>
      <c r="W49" s="160"/>
      <c r="X49" s="160"/>
      <c r="Y49" s="160"/>
      <c r="Z49" s="160"/>
      <c r="AA49" s="160"/>
      <c r="AB49" s="160"/>
      <c r="AC49" s="160"/>
      <c r="AD49" s="160"/>
      <c r="AE49" s="160"/>
      <c r="AF49" s="160"/>
      <c r="AG49" s="160"/>
      <c r="AH49" s="160"/>
      <c r="AI49" s="160"/>
      <c r="AJ49" s="160"/>
      <c r="AK49" s="658"/>
      <c r="AL49" s="658"/>
      <c r="AM49" s="658"/>
      <c r="AN49" s="658"/>
      <c r="AO49" s="658"/>
      <c r="AP49" s="658"/>
      <c r="AQ49" s="658"/>
      <c r="AR49" s="5"/>
      <c r="AS49" s="5"/>
    </row>
    <row r="50" spans="1:45" s="19" customFormat="1" ht="12.75" customHeight="1">
      <c r="A50" s="430" t="s">
        <v>233</v>
      </c>
      <c r="B50" s="430"/>
      <c r="C50" s="430"/>
      <c r="D50" s="430"/>
      <c r="E50" s="430"/>
      <c r="F50" s="430"/>
      <c r="G50" s="430"/>
      <c r="H50" s="430"/>
      <c r="I50" s="430"/>
      <c r="J50" s="430"/>
      <c r="K50" s="430"/>
      <c r="L50" s="430"/>
      <c r="M50" s="430"/>
      <c r="N50" s="430"/>
      <c r="O50" s="430"/>
      <c r="P50" s="623">
        <f>IF(P48&gt;0,P48/((1+P43/U28))^P30,0)</f>
        <v>0</v>
      </c>
      <c r="Q50" s="624"/>
      <c r="R50" s="624"/>
      <c r="S50" s="624"/>
      <c r="T50" s="624"/>
      <c r="U50" s="624"/>
      <c r="V50" s="625"/>
      <c r="W50" s="623">
        <f>IF(W48&gt;0,W48/((1+W43/AB28))^W30,0)</f>
        <v>0</v>
      </c>
      <c r="X50" s="624"/>
      <c r="Y50" s="624"/>
      <c r="Z50" s="624"/>
      <c r="AA50" s="624"/>
      <c r="AB50" s="624"/>
      <c r="AC50" s="625"/>
      <c r="AD50" s="623">
        <f>IF(AD48&gt;0,AD48/((1+AD43/AI28))^AD30,0)</f>
        <v>0</v>
      </c>
      <c r="AE50" s="624"/>
      <c r="AF50" s="624"/>
      <c r="AG50" s="624"/>
      <c r="AH50" s="624"/>
      <c r="AI50" s="624"/>
      <c r="AJ50" s="625"/>
      <c r="AK50" s="672"/>
      <c r="AL50" s="658"/>
      <c r="AM50" s="658"/>
      <c r="AN50" s="658"/>
      <c r="AO50" s="658"/>
      <c r="AP50" s="658"/>
      <c r="AQ50" s="658"/>
      <c r="AR50" s="5"/>
      <c r="AS50" s="5"/>
    </row>
    <row r="51" spans="1:45" s="19" customFormat="1" ht="12.75" customHeight="1">
      <c r="A51" s="430"/>
      <c r="B51" s="430"/>
      <c r="C51" s="430"/>
      <c r="D51" s="430"/>
      <c r="E51" s="430"/>
      <c r="F51" s="430"/>
      <c r="G51" s="430"/>
      <c r="H51" s="430"/>
      <c r="I51" s="430"/>
      <c r="J51" s="430"/>
      <c r="K51" s="430"/>
      <c r="L51" s="430"/>
      <c r="M51" s="430"/>
      <c r="N51" s="430"/>
      <c r="O51" s="430"/>
      <c r="P51" s="626">
        <f>IF(P43&gt;0,P50,0)</f>
        <v>0</v>
      </c>
      <c r="Q51" s="627"/>
      <c r="R51" s="627"/>
      <c r="S51" s="627"/>
      <c r="T51" s="627"/>
      <c r="U51" s="627"/>
      <c r="V51" s="628"/>
      <c r="W51" s="626">
        <f>IF(W43&gt;0,W50,0)</f>
        <v>0</v>
      </c>
      <c r="X51" s="627"/>
      <c r="Y51" s="627"/>
      <c r="Z51" s="627"/>
      <c r="AA51" s="627"/>
      <c r="AB51" s="627"/>
      <c r="AC51" s="628"/>
      <c r="AD51" s="626">
        <f>IF(AD43&gt;0,AD50,0)</f>
        <v>0</v>
      </c>
      <c r="AE51" s="627"/>
      <c r="AF51" s="627"/>
      <c r="AG51" s="627"/>
      <c r="AH51" s="627"/>
      <c r="AI51" s="627"/>
      <c r="AJ51" s="628"/>
      <c r="AK51" s="658"/>
      <c r="AL51" s="658"/>
      <c r="AM51" s="658"/>
      <c r="AN51" s="658"/>
      <c r="AO51" s="658"/>
      <c r="AP51" s="658"/>
      <c r="AQ51" s="658"/>
      <c r="AR51" s="5"/>
      <c r="AS51" s="5"/>
    </row>
    <row r="52" spans="1:45" s="19" customFormat="1" ht="12.75" customHeight="1">
      <c r="A52" s="478" t="s">
        <v>234</v>
      </c>
      <c r="B52" s="478"/>
      <c r="C52" s="478"/>
      <c r="D52" s="478"/>
      <c r="E52" s="478"/>
      <c r="F52" s="478"/>
      <c r="G52" s="478"/>
      <c r="H52" s="478"/>
      <c r="I52" s="478"/>
      <c r="J52" s="478"/>
      <c r="K52" s="478"/>
      <c r="L52" s="478"/>
      <c r="M52" s="478"/>
      <c r="N52" s="478"/>
      <c r="O52" s="710"/>
      <c r="P52" s="741" t="e">
        <f>IF($U$10&gt;=0.5,P50,P50*SUM($U$10:$X$11))</f>
        <v>#DIV/0!</v>
      </c>
      <c r="Q52" s="739"/>
      <c r="R52" s="739"/>
      <c r="S52" s="739" t="e">
        <f>IF($AL$10&gt;=0.5,P52,P52*$AL$10)</f>
        <v>#DIV/0!</v>
      </c>
      <c r="T52" s="739"/>
      <c r="U52" s="739"/>
      <c r="V52" s="740"/>
      <c r="W52" s="741" t="e">
        <f>IF($U$10&gt;=0.5,W50,W50*SUM($U$10:$X$11))</f>
        <v>#DIV/0!</v>
      </c>
      <c r="X52" s="739"/>
      <c r="Y52" s="739"/>
      <c r="Z52" s="739" t="e">
        <f>IF($AL$10&gt;=0.5,W52,W52*$AL$10)</f>
        <v>#DIV/0!</v>
      </c>
      <c r="AA52" s="739"/>
      <c r="AB52" s="739"/>
      <c r="AC52" s="740"/>
      <c r="AD52" s="741" t="e">
        <f>IF($U$10&gt;=0.5,AD50,AD50*SUM($U$10:$X$11))</f>
        <v>#DIV/0!</v>
      </c>
      <c r="AE52" s="739"/>
      <c r="AF52" s="739"/>
      <c r="AG52" s="739" t="e">
        <f>IF($AL$10&gt;=0.5,AD52,AD52*$AL$10)</f>
        <v>#DIV/0!</v>
      </c>
      <c r="AH52" s="739"/>
      <c r="AI52" s="739"/>
      <c r="AJ52" s="740"/>
      <c r="AK52" s="709">
        <f>SUM(P53:AJ53)</f>
        <v>0</v>
      </c>
      <c r="AL52" s="758"/>
      <c r="AM52" s="758"/>
      <c r="AN52" s="758"/>
      <c r="AO52" s="758"/>
      <c r="AP52" s="758"/>
      <c r="AQ52" s="758"/>
      <c r="AR52" s="69"/>
      <c r="AS52" s="69"/>
    </row>
    <row r="53" spans="1:45" s="19" customFormat="1" ht="12.75" customHeight="1">
      <c r="A53" s="478"/>
      <c r="B53" s="478"/>
      <c r="C53" s="478"/>
      <c r="D53" s="478"/>
      <c r="E53" s="478"/>
      <c r="F53" s="478"/>
      <c r="G53" s="478"/>
      <c r="H53" s="478"/>
      <c r="I53" s="478"/>
      <c r="J53" s="478"/>
      <c r="K53" s="478"/>
      <c r="L53" s="478"/>
      <c r="M53" s="478"/>
      <c r="N53" s="478"/>
      <c r="O53" s="710"/>
      <c r="P53" s="626">
        <f>IF(P43&gt;0,S52,0)</f>
        <v>0</v>
      </c>
      <c r="Q53" s="627"/>
      <c r="R53" s="627"/>
      <c r="S53" s="627"/>
      <c r="T53" s="627"/>
      <c r="U53" s="627"/>
      <c r="V53" s="628"/>
      <c r="W53" s="626">
        <f>IF(W43&gt;0,Z52,0)</f>
        <v>0</v>
      </c>
      <c r="X53" s="627"/>
      <c r="Y53" s="627"/>
      <c r="Z53" s="627"/>
      <c r="AA53" s="627"/>
      <c r="AB53" s="627"/>
      <c r="AC53" s="628"/>
      <c r="AD53" s="626">
        <f>IF(AD43&gt;0,AG52,0)</f>
        <v>0</v>
      </c>
      <c r="AE53" s="627"/>
      <c r="AF53" s="627"/>
      <c r="AG53" s="627"/>
      <c r="AH53" s="627"/>
      <c r="AI53" s="627"/>
      <c r="AJ53" s="628"/>
      <c r="AK53" s="758"/>
      <c r="AL53" s="758"/>
      <c r="AM53" s="758"/>
      <c r="AN53" s="758"/>
      <c r="AO53" s="758"/>
      <c r="AP53" s="758"/>
      <c r="AQ53" s="758"/>
      <c r="AR53" s="5"/>
      <c r="AS53" s="5"/>
    </row>
    <row r="54" spans="1:45" s="19" customFormat="1" ht="12.75" customHeight="1">
      <c r="A54" s="1"/>
      <c r="B54" s="1"/>
      <c r="C54" s="1"/>
      <c r="D54" s="1"/>
      <c r="E54" s="1"/>
      <c r="F54" s="1"/>
      <c r="G54" s="5"/>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22"/>
      <c r="AS54" s="22"/>
    </row>
    <row r="55" spans="1:45" ht="12.75" customHeight="1">
      <c r="A55" s="25" t="s">
        <v>149</v>
      </c>
      <c r="G55" s="5"/>
      <c r="AR55" s="22"/>
      <c r="AS55" s="22"/>
    </row>
    <row r="56" spans="1:43" ht="12.75" customHeight="1">
      <c r="A56" s="74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50"/>
      <c r="AL56" s="750"/>
      <c r="AM56" s="750"/>
      <c r="AN56" s="750"/>
      <c r="AO56" s="750"/>
      <c r="AP56" s="750"/>
      <c r="AQ56" s="751"/>
    </row>
    <row r="57" spans="1:45" s="21" customFormat="1" ht="15.75" customHeight="1">
      <c r="A57" s="752"/>
      <c r="B57" s="753"/>
      <c r="C57" s="753"/>
      <c r="D57" s="753"/>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3"/>
      <c r="AI57" s="753"/>
      <c r="AJ57" s="753"/>
      <c r="AK57" s="753"/>
      <c r="AL57" s="753"/>
      <c r="AM57" s="753"/>
      <c r="AN57" s="753"/>
      <c r="AO57" s="753"/>
      <c r="AP57" s="753"/>
      <c r="AQ57" s="754"/>
      <c r="AR57" s="1"/>
      <c r="AS57" s="1"/>
    </row>
    <row r="58" spans="1:45" s="21" customFormat="1" ht="12.75">
      <c r="A58" s="752"/>
      <c r="B58" s="753"/>
      <c r="C58" s="753"/>
      <c r="D58" s="753"/>
      <c r="E58" s="753"/>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3"/>
      <c r="AK58" s="753"/>
      <c r="AL58" s="753"/>
      <c r="AM58" s="753"/>
      <c r="AN58" s="753"/>
      <c r="AO58" s="753"/>
      <c r="AP58" s="753"/>
      <c r="AQ58" s="754"/>
      <c r="AR58" s="1"/>
      <c r="AS58" s="1"/>
    </row>
    <row r="59" spans="1:45" s="21" customFormat="1" ht="27.75" customHeight="1">
      <c r="A59" s="752"/>
      <c r="B59" s="753"/>
      <c r="C59" s="753"/>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3"/>
      <c r="AK59" s="753"/>
      <c r="AL59" s="753"/>
      <c r="AM59" s="753"/>
      <c r="AN59" s="753"/>
      <c r="AO59" s="753"/>
      <c r="AP59" s="753"/>
      <c r="AQ59" s="754"/>
      <c r="AR59" s="1"/>
      <c r="AS59" s="1"/>
    </row>
    <row r="60" spans="1:45" s="17" customFormat="1" ht="39" customHeight="1">
      <c r="A60" s="755"/>
      <c r="B60" s="756"/>
      <c r="C60" s="756"/>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c r="AQ60" s="757"/>
      <c r="AR60" s="1"/>
      <c r="AS60" s="1"/>
    </row>
    <row r="61" spans="1:45" s="27" customFormat="1" ht="12.75">
      <c r="A61" s="14"/>
      <c r="B61" s="14"/>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5"/>
      <c r="AS61" s="5"/>
    </row>
  </sheetData>
  <sheetProtection password="C780" sheet="1" objects="1" scenarios="1"/>
  <mergeCells count="139">
    <mergeCell ref="A50:O51"/>
    <mergeCell ref="A56:AQ60"/>
    <mergeCell ref="AK50:AQ51"/>
    <mergeCell ref="A52:O53"/>
    <mergeCell ref="AK52:AQ53"/>
    <mergeCell ref="P53:V53"/>
    <mergeCell ref="W53:AC53"/>
    <mergeCell ref="AD53:AJ53"/>
    <mergeCell ref="AD50:AJ50"/>
    <mergeCell ref="W51:AC51"/>
    <mergeCell ref="AK45:AQ46"/>
    <mergeCell ref="A47:AQ47"/>
    <mergeCell ref="A48:O49"/>
    <mergeCell ref="P48:V49"/>
    <mergeCell ref="W48:AC49"/>
    <mergeCell ref="AD48:AJ49"/>
    <mergeCell ref="AK48:AQ49"/>
    <mergeCell ref="A45:O46"/>
    <mergeCell ref="P45:V46"/>
    <mergeCell ref="W45:AC46"/>
    <mergeCell ref="AD45:AJ46"/>
    <mergeCell ref="AK41:AQ42"/>
    <mergeCell ref="A43:O44"/>
    <mergeCell ref="P43:V44"/>
    <mergeCell ref="W43:AC44"/>
    <mergeCell ref="AD43:AJ44"/>
    <mergeCell ref="AK43:AQ44"/>
    <mergeCell ref="A41:O42"/>
    <mergeCell ref="P41:V42"/>
    <mergeCell ref="W41:AC42"/>
    <mergeCell ref="AD41:AJ42"/>
    <mergeCell ref="AK37:AQ38"/>
    <mergeCell ref="A39:O40"/>
    <mergeCell ref="P39:V40"/>
    <mergeCell ref="W39:AC40"/>
    <mergeCell ref="AD39:AJ40"/>
    <mergeCell ref="AK39:AQ40"/>
    <mergeCell ref="A37:O38"/>
    <mergeCell ref="P37:V38"/>
    <mergeCell ref="W37:AC38"/>
    <mergeCell ref="AD37:AJ38"/>
    <mergeCell ref="AK32:AQ33"/>
    <mergeCell ref="A34:AQ34"/>
    <mergeCell ref="A35:O36"/>
    <mergeCell ref="P35:V36"/>
    <mergeCell ref="W35:AC36"/>
    <mergeCell ref="AD35:AJ36"/>
    <mergeCell ref="AK35:AQ36"/>
    <mergeCell ref="A32:O33"/>
    <mergeCell ref="P32:V33"/>
    <mergeCell ref="W32:AC33"/>
    <mergeCell ref="AD32:AJ33"/>
    <mergeCell ref="AQ28:AQ29"/>
    <mergeCell ref="A30:O31"/>
    <mergeCell ref="P30:V31"/>
    <mergeCell ref="W30:AC31"/>
    <mergeCell ref="AD30:AJ31"/>
    <mergeCell ref="AK30:AQ31"/>
    <mergeCell ref="AB28:AC29"/>
    <mergeCell ref="AD28:AH29"/>
    <mergeCell ref="AI28:AJ29"/>
    <mergeCell ref="AK28:AP29"/>
    <mergeCell ref="A28:O29"/>
    <mergeCell ref="P28:T29"/>
    <mergeCell ref="U28:V29"/>
    <mergeCell ref="W28:AA29"/>
    <mergeCell ref="AK24:AQ25"/>
    <mergeCell ref="A26:O27"/>
    <mergeCell ref="P26:V27"/>
    <mergeCell ref="W26:AC27"/>
    <mergeCell ref="AD26:AJ27"/>
    <mergeCell ref="AK26:AQ27"/>
    <mergeCell ref="A24:O25"/>
    <mergeCell ref="P24:V25"/>
    <mergeCell ref="W24:AC25"/>
    <mergeCell ref="AD24:AJ25"/>
    <mergeCell ref="AK20:AQ21"/>
    <mergeCell ref="A22:O23"/>
    <mergeCell ref="P22:V23"/>
    <mergeCell ref="W22:AC23"/>
    <mergeCell ref="AD22:AJ23"/>
    <mergeCell ref="AK22:AQ23"/>
    <mergeCell ref="A20:O21"/>
    <mergeCell ref="P20:V21"/>
    <mergeCell ref="W20:AC21"/>
    <mergeCell ref="AD20:AJ21"/>
    <mergeCell ref="AD15:AJ16"/>
    <mergeCell ref="AK15:AQ16"/>
    <mergeCell ref="A18:O19"/>
    <mergeCell ref="P18:V19"/>
    <mergeCell ref="W18:AC19"/>
    <mergeCell ref="AD18:AJ19"/>
    <mergeCell ref="AK18:AQ19"/>
    <mergeCell ref="A17:AQ17"/>
    <mergeCell ref="C13:P13"/>
    <mergeCell ref="Q13:T13"/>
    <mergeCell ref="U13:X13"/>
    <mergeCell ref="A15:O16"/>
    <mergeCell ref="P15:V16"/>
    <mergeCell ref="W15:AC16"/>
    <mergeCell ref="AG12:AK12"/>
    <mergeCell ref="AL12:AP12"/>
    <mergeCell ref="U12:X12"/>
    <mergeCell ref="AB12:AF12"/>
    <mergeCell ref="P50:V50"/>
    <mergeCell ref="C11:P11"/>
    <mergeCell ref="Q11:T11"/>
    <mergeCell ref="C12:P12"/>
    <mergeCell ref="Q12:T12"/>
    <mergeCell ref="AL11:AP11"/>
    <mergeCell ref="AL8:AP9"/>
    <mergeCell ref="U11:X11"/>
    <mergeCell ref="AG11:AK11"/>
    <mergeCell ref="C10:P10"/>
    <mergeCell ref="Q10:T10"/>
    <mergeCell ref="U10:X10"/>
    <mergeCell ref="AG10:AK10"/>
    <mergeCell ref="Q8:T9"/>
    <mergeCell ref="AL10:AP10"/>
    <mergeCell ref="AD52:AF52"/>
    <mergeCell ref="AG52:AJ52"/>
    <mergeCell ref="A1:AS1"/>
    <mergeCell ref="A2:AS2"/>
    <mergeCell ref="M4:Z4"/>
    <mergeCell ref="AJ4:AS4"/>
    <mergeCell ref="AD51:AJ51"/>
    <mergeCell ref="P52:R52"/>
    <mergeCell ref="P51:V51"/>
    <mergeCell ref="W50:AC50"/>
    <mergeCell ref="S52:V52"/>
    <mergeCell ref="M5:Z5"/>
    <mergeCell ref="AJ5:AS5"/>
    <mergeCell ref="M6:Z6"/>
    <mergeCell ref="C8:P9"/>
    <mergeCell ref="U8:X9"/>
    <mergeCell ref="AB8:AF9"/>
    <mergeCell ref="AG8:AK9"/>
    <mergeCell ref="W52:Y52"/>
    <mergeCell ref="Z52:AC52"/>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rowBreaks count="1" manualBreakCount="1">
    <brk id="54" max="255" man="1"/>
  </rowBreaks>
</worksheet>
</file>

<file path=xl/worksheets/sheet14.xml><?xml version="1.0" encoding="utf-8"?>
<worksheet xmlns="http://schemas.openxmlformats.org/spreadsheetml/2006/main" xmlns:r="http://schemas.openxmlformats.org/officeDocument/2006/relationships">
  <sheetPr codeName="Sheet5"/>
  <dimension ref="A1:BD53"/>
  <sheetViews>
    <sheetView zoomScalePageLayoutView="0" workbookViewId="0" topLeftCell="A10">
      <selection activeCell="Y20" sqref="Y20:AF21"/>
    </sheetView>
  </sheetViews>
  <sheetFormatPr defaultColWidth="9.140625" defaultRowHeight="12.75"/>
  <cols>
    <col min="1" max="1" width="2.28125" style="1" customWidth="1"/>
    <col min="2" max="17" width="2.00390625" style="1" customWidth="1"/>
    <col min="18" max="18" width="2.140625" style="1" customWidth="1"/>
    <col min="19" max="43" width="2.00390625" style="1" customWidth="1"/>
    <col min="44" max="44" width="2.00390625" style="5" customWidth="1"/>
    <col min="45" max="16384" width="9.140625" style="1" customWidth="1"/>
  </cols>
  <sheetData>
    <row r="1" spans="1:43" ht="19.5" thickBot="1">
      <c r="A1" s="147" t="s">
        <v>143</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row>
    <row r="2" spans="3:4" ht="12.75" customHeight="1" thickTop="1">
      <c r="C2" s="23"/>
      <c r="D2" s="23"/>
    </row>
    <row r="3" spans="1:43" ht="12.75" customHeight="1">
      <c r="A3" s="2" t="s">
        <v>171</v>
      </c>
      <c r="L3" s="303">
        <f>'Development Information'!M4</f>
        <v>0</v>
      </c>
      <c r="M3" s="303"/>
      <c r="N3" s="303"/>
      <c r="O3" s="303"/>
      <c r="P3" s="303"/>
      <c r="Q3" s="303"/>
      <c r="R3" s="303"/>
      <c r="S3" s="303"/>
      <c r="T3" s="303"/>
      <c r="U3" s="303"/>
      <c r="V3" s="303"/>
      <c r="W3" s="303"/>
      <c r="X3" s="303"/>
      <c r="Z3" s="15" t="s">
        <v>136</v>
      </c>
      <c r="AA3" s="47"/>
      <c r="AB3" s="13"/>
      <c r="AC3" s="13"/>
      <c r="AD3" s="13"/>
      <c r="AE3" s="13"/>
      <c r="AF3" s="13"/>
      <c r="AG3" s="13"/>
      <c r="AH3" s="206">
        <f>'Development Information'!M8</f>
        <v>0</v>
      </c>
      <c r="AI3" s="206"/>
      <c r="AJ3" s="206"/>
      <c r="AK3" s="206"/>
      <c r="AL3" s="206"/>
      <c r="AM3" s="206"/>
      <c r="AN3" s="206"/>
      <c r="AO3" s="206"/>
      <c r="AP3" s="206"/>
      <c r="AQ3" s="206"/>
    </row>
    <row r="4" spans="1:43" ht="12.75" customHeight="1">
      <c r="A4" s="2" t="s">
        <v>60</v>
      </c>
      <c r="L4" s="304">
        <f>'Development Information'!M5</f>
        <v>0</v>
      </c>
      <c r="M4" s="304"/>
      <c r="N4" s="304"/>
      <c r="O4" s="304"/>
      <c r="P4" s="304"/>
      <c r="Q4" s="304"/>
      <c r="R4" s="304"/>
      <c r="S4" s="304"/>
      <c r="T4" s="304"/>
      <c r="U4" s="304"/>
      <c r="V4" s="304"/>
      <c r="W4" s="304"/>
      <c r="X4" s="304"/>
      <c r="Z4" s="15" t="s">
        <v>137</v>
      </c>
      <c r="AA4" s="10"/>
      <c r="AB4" s="13"/>
      <c r="AC4" s="13"/>
      <c r="AD4" s="13"/>
      <c r="AE4" s="13"/>
      <c r="AF4" s="13"/>
      <c r="AG4" s="13"/>
      <c r="AH4" s="175">
        <f>'Development Information'!M9</f>
        <v>0</v>
      </c>
      <c r="AI4" s="175"/>
      <c r="AJ4" s="175"/>
      <c r="AK4" s="175"/>
      <c r="AL4" s="175"/>
      <c r="AM4" s="175"/>
      <c r="AN4" s="175"/>
      <c r="AO4" s="175"/>
      <c r="AP4" s="175"/>
      <c r="AQ4" s="175"/>
    </row>
    <row r="5" spans="1:43" ht="12.75" customHeight="1">
      <c r="A5" s="2" t="s">
        <v>61</v>
      </c>
      <c r="L5" s="304">
        <f>'Development Information'!M6</f>
        <v>0</v>
      </c>
      <c r="M5" s="304"/>
      <c r="N5" s="304"/>
      <c r="O5" s="304"/>
      <c r="P5" s="304"/>
      <c r="Q5" s="304"/>
      <c r="R5" s="304"/>
      <c r="S5" s="304"/>
      <c r="T5" s="304"/>
      <c r="U5" s="304"/>
      <c r="V5" s="304"/>
      <c r="W5" s="304"/>
      <c r="X5" s="304"/>
      <c r="AA5" s="46"/>
      <c r="AB5" s="13"/>
      <c r="AC5" s="13"/>
      <c r="AD5" s="13"/>
      <c r="AE5" s="13"/>
      <c r="AF5" s="13"/>
      <c r="AG5" s="13"/>
      <c r="AH5" s="13"/>
      <c r="AI5" s="13"/>
      <c r="AJ5" s="13"/>
      <c r="AK5" s="13"/>
      <c r="AL5" s="13"/>
      <c r="AM5" s="34"/>
      <c r="AN5" s="34"/>
      <c r="AO5" s="34"/>
      <c r="AP5" s="34"/>
      <c r="AQ5" s="34"/>
    </row>
    <row r="6" spans="12:33" ht="12.75" customHeight="1">
      <c r="L6" s="5"/>
      <c r="M6" s="5"/>
      <c r="N6" s="5"/>
      <c r="AA6" s="27"/>
      <c r="AB6" s="13"/>
      <c r="AC6" s="13"/>
      <c r="AD6" s="13"/>
      <c r="AE6" s="13"/>
      <c r="AF6" s="13"/>
      <c r="AG6" s="13"/>
    </row>
    <row r="7" spans="1:44" ht="12.75" customHeight="1">
      <c r="A7" s="13"/>
      <c r="B7" s="194" t="s">
        <v>321</v>
      </c>
      <c r="C7" s="195"/>
      <c r="D7" s="195"/>
      <c r="E7" s="195"/>
      <c r="F7" s="195"/>
      <c r="G7" s="195"/>
      <c r="H7" s="195"/>
      <c r="I7" s="195"/>
      <c r="J7" s="195"/>
      <c r="K7" s="195"/>
      <c r="L7" s="195"/>
      <c r="M7" s="195"/>
      <c r="N7" s="195"/>
      <c r="O7" s="196"/>
      <c r="P7" s="214" t="s">
        <v>317</v>
      </c>
      <c r="Q7" s="214"/>
      <c r="R7" s="214"/>
      <c r="S7" s="214"/>
      <c r="T7" s="214" t="s">
        <v>297</v>
      </c>
      <c r="U7" s="214"/>
      <c r="V7" s="214"/>
      <c r="W7" s="214"/>
      <c r="Z7" s="214" t="s">
        <v>332</v>
      </c>
      <c r="AA7" s="214"/>
      <c r="AB7" s="214"/>
      <c r="AC7" s="214"/>
      <c r="AD7" s="214"/>
      <c r="AE7" s="300" t="s">
        <v>324</v>
      </c>
      <c r="AF7" s="300"/>
      <c r="AG7" s="300"/>
      <c r="AH7" s="300"/>
      <c r="AI7" s="300"/>
      <c r="AJ7" s="300" t="s">
        <v>325</v>
      </c>
      <c r="AK7" s="301"/>
      <c r="AL7" s="301"/>
      <c r="AM7" s="301"/>
      <c r="AN7" s="301"/>
      <c r="AO7" s="36"/>
      <c r="AP7" s="36"/>
      <c r="AQ7" s="36"/>
      <c r="AR7" s="27"/>
    </row>
    <row r="8" spans="1:44" ht="12.75" customHeight="1">
      <c r="A8" s="13"/>
      <c r="B8" s="197"/>
      <c r="C8" s="198"/>
      <c r="D8" s="198"/>
      <c r="E8" s="198"/>
      <c r="F8" s="198"/>
      <c r="G8" s="198"/>
      <c r="H8" s="198"/>
      <c r="I8" s="198"/>
      <c r="J8" s="198"/>
      <c r="K8" s="198"/>
      <c r="L8" s="198"/>
      <c r="M8" s="198"/>
      <c r="N8" s="198"/>
      <c r="O8" s="199"/>
      <c r="P8" s="214"/>
      <c r="Q8" s="214"/>
      <c r="R8" s="214"/>
      <c r="S8" s="214"/>
      <c r="T8" s="214"/>
      <c r="U8" s="214"/>
      <c r="V8" s="214"/>
      <c r="W8" s="214"/>
      <c r="Z8" s="214"/>
      <c r="AA8" s="214"/>
      <c r="AB8" s="214"/>
      <c r="AC8" s="214"/>
      <c r="AD8" s="214"/>
      <c r="AE8" s="300"/>
      <c r="AF8" s="300"/>
      <c r="AG8" s="300"/>
      <c r="AH8" s="300"/>
      <c r="AI8" s="300"/>
      <c r="AJ8" s="301"/>
      <c r="AK8" s="301"/>
      <c r="AL8" s="301"/>
      <c r="AM8" s="301"/>
      <c r="AN8" s="301"/>
      <c r="AO8" s="36"/>
      <c r="AP8" s="36"/>
      <c r="AQ8" s="36"/>
      <c r="AR8" s="27"/>
    </row>
    <row r="9" spans="1:44" ht="12.75" customHeight="1">
      <c r="A9" s="46"/>
      <c r="B9" s="309" t="s">
        <v>313</v>
      </c>
      <c r="C9" s="309"/>
      <c r="D9" s="309"/>
      <c r="E9" s="309"/>
      <c r="F9" s="309"/>
      <c r="G9" s="309"/>
      <c r="H9" s="309"/>
      <c r="I9" s="309"/>
      <c r="J9" s="309"/>
      <c r="K9" s="309"/>
      <c r="L9" s="309"/>
      <c r="M9" s="309"/>
      <c r="N9" s="309"/>
      <c r="O9" s="309"/>
      <c r="P9" s="160">
        <f>'Development Information'!AI31</f>
        <v>0</v>
      </c>
      <c r="Q9" s="160"/>
      <c r="R9" s="160"/>
      <c r="S9" s="160"/>
      <c r="T9" s="305" t="e">
        <f>P9/$P$12</f>
        <v>#DIV/0!</v>
      </c>
      <c r="U9" s="305"/>
      <c r="V9" s="305"/>
      <c r="W9" s="305"/>
      <c r="Z9" s="40" t="s">
        <v>323</v>
      </c>
      <c r="AA9" s="40"/>
      <c r="AB9" s="40"/>
      <c r="AC9" s="40"/>
      <c r="AD9" s="40"/>
      <c r="AE9" s="306">
        <f>'Development Information'!H44</f>
        <v>1</v>
      </c>
      <c r="AF9" s="160"/>
      <c r="AG9" s="160"/>
      <c r="AH9" s="160"/>
      <c r="AI9" s="160"/>
      <c r="AJ9" s="307">
        <f>AE9/AE11</f>
        <v>1</v>
      </c>
      <c r="AK9" s="307"/>
      <c r="AL9" s="307"/>
      <c r="AM9" s="307"/>
      <c r="AN9" s="307"/>
      <c r="AO9" s="18"/>
      <c r="AP9" s="18"/>
      <c r="AQ9" s="18"/>
      <c r="AR9" s="27"/>
    </row>
    <row r="10" spans="2:40" ht="12.75" customHeight="1">
      <c r="B10" s="308" t="s">
        <v>333</v>
      </c>
      <c r="C10" s="308"/>
      <c r="D10" s="308"/>
      <c r="E10" s="308"/>
      <c r="F10" s="308"/>
      <c r="G10" s="308"/>
      <c r="H10" s="308"/>
      <c r="I10" s="308"/>
      <c r="J10" s="308"/>
      <c r="K10" s="308"/>
      <c r="L10" s="308"/>
      <c r="M10" s="308"/>
      <c r="N10" s="308"/>
      <c r="O10" s="308"/>
      <c r="P10" s="160">
        <f>'Development Information'!AI33</f>
        <v>0</v>
      </c>
      <c r="Q10" s="160"/>
      <c r="R10" s="160"/>
      <c r="S10" s="160"/>
      <c r="T10" s="305" t="e">
        <f>P10/$P$12</f>
        <v>#DIV/0!</v>
      </c>
      <c r="U10" s="305"/>
      <c r="V10" s="305"/>
      <c r="W10" s="305"/>
      <c r="Z10" s="40" t="s">
        <v>322</v>
      </c>
      <c r="AA10" s="40"/>
      <c r="AB10" s="40"/>
      <c r="AC10" s="40"/>
      <c r="AD10" s="40"/>
      <c r="AE10" s="306">
        <f>'Development Information'!H46</f>
        <v>0</v>
      </c>
      <c r="AF10" s="160"/>
      <c r="AG10" s="160"/>
      <c r="AH10" s="160"/>
      <c r="AI10" s="160"/>
      <c r="AJ10" s="307">
        <f>AE10/AE11</f>
        <v>0</v>
      </c>
      <c r="AK10" s="307"/>
      <c r="AL10" s="307"/>
      <c r="AM10" s="307"/>
      <c r="AN10" s="307"/>
    </row>
    <row r="11" spans="2:43" ht="12.75" customHeight="1">
      <c r="B11" s="318" t="s">
        <v>320</v>
      </c>
      <c r="C11" s="318"/>
      <c r="D11" s="318"/>
      <c r="E11" s="318"/>
      <c r="F11" s="318"/>
      <c r="G11" s="318"/>
      <c r="H11" s="318"/>
      <c r="I11" s="318"/>
      <c r="J11" s="318"/>
      <c r="K11" s="318"/>
      <c r="L11" s="318"/>
      <c r="M11" s="318"/>
      <c r="N11" s="318"/>
      <c r="O11" s="318"/>
      <c r="P11" s="160">
        <f>'Development Information'!AI35</f>
        <v>0</v>
      </c>
      <c r="Q11" s="160"/>
      <c r="R11" s="160"/>
      <c r="S11" s="160"/>
      <c r="T11" s="305" t="e">
        <f>P11/$P$12</f>
        <v>#DIV/0!</v>
      </c>
      <c r="U11" s="305"/>
      <c r="V11" s="305"/>
      <c r="W11" s="305"/>
      <c r="Z11" s="214" t="s">
        <v>88</v>
      </c>
      <c r="AA11" s="214"/>
      <c r="AB11" s="214"/>
      <c r="AC11" s="214"/>
      <c r="AD11" s="214"/>
      <c r="AE11" s="306">
        <f>'Development Information'!H48</f>
        <v>1</v>
      </c>
      <c r="AF11" s="160"/>
      <c r="AG11" s="160"/>
      <c r="AH11" s="160"/>
      <c r="AI11" s="160"/>
      <c r="AJ11" s="307">
        <f>AE11/AE11</f>
        <v>1</v>
      </c>
      <c r="AK11" s="307"/>
      <c r="AL11" s="307"/>
      <c r="AM11" s="307"/>
      <c r="AN11" s="307"/>
      <c r="AO11" s="14"/>
      <c r="AP11" s="14"/>
      <c r="AQ11" s="5"/>
    </row>
    <row r="12" spans="2:43" ht="12.75" customHeight="1">
      <c r="B12" s="316" t="s">
        <v>23</v>
      </c>
      <c r="C12" s="316"/>
      <c r="D12" s="316"/>
      <c r="E12" s="316"/>
      <c r="F12" s="316"/>
      <c r="G12" s="316"/>
      <c r="H12" s="316"/>
      <c r="I12" s="316"/>
      <c r="J12" s="316"/>
      <c r="K12" s="316"/>
      <c r="L12" s="316"/>
      <c r="M12" s="316"/>
      <c r="N12" s="316"/>
      <c r="O12" s="316"/>
      <c r="P12" s="317">
        <f>'Development Information'!AI37</f>
        <v>0</v>
      </c>
      <c r="Q12" s="317"/>
      <c r="R12" s="317"/>
      <c r="S12" s="317"/>
      <c r="T12" s="305" t="e">
        <f>P12/$P$12</f>
        <v>#DIV/0!</v>
      </c>
      <c r="U12" s="305"/>
      <c r="V12" s="305"/>
      <c r="W12" s="305"/>
      <c r="AQ12" s="5"/>
    </row>
    <row r="13" spans="2:43" ht="12.75" customHeight="1">
      <c r="B13" s="12"/>
      <c r="C13" s="12"/>
      <c r="D13" s="12"/>
      <c r="E13" s="12"/>
      <c r="F13" s="12"/>
      <c r="G13" s="12"/>
      <c r="H13" s="12"/>
      <c r="I13" s="12"/>
      <c r="J13" s="12"/>
      <c r="K13" s="12"/>
      <c r="L13" s="12"/>
      <c r="M13" s="12"/>
      <c r="N13" s="12"/>
      <c r="O13" s="12"/>
      <c r="P13" s="42"/>
      <c r="Q13" s="42"/>
      <c r="R13" s="42"/>
      <c r="S13" s="42"/>
      <c r="T13" s="18"/>
      <c r="U13" s="18"/>
      <c r="V13" s="18"/>
      <c r="W13" s="18"/>
      <c r="AQ13" s="5"/>
    </row>
    <row r="14" spans="9:44" ht="12.75" customHeight="1">
      <c r="I14" s="157" t="s">
        <v>184</v>
      </c>
      <c r="J14" s="157"/>
      <c r="K14" s="157"/>
      <c r="L14" s="157"/>
      <c r="M14" s="157"/>
      <c r="N14" s="157"/>
      <c r="O14" s="157"/>
      <c r="P14" s="157"/>
      <c r="Q14" s="157"/>
      <c r="R14" s="400"/>
      <c r="S14" s="400"/>
      <c r="T14" s="400"/>
      <c r="U14" s="400"/>
      <c r="V14" s="400"/>
      <c r="W14" s="400"/>
      <c r="X14" s="80"/>
      <c r="Y14" s="157" t="s">
        <v>189</v>
      </c>
      <c r="Z14" s="157"/>
      <c r="AA14" s="157"/>
      <c r="AB14" s="157"/>
      <c r="AC14" s="157"/>
      <c r="AD14" s="157"/>
      <c r="AE14" s="157"/>
      <c r="AF14" s="157"/>
      <c r="AG14" s="349"/>
      <c r="AH14" s="349"/>
      <c r="AI14" s="349"/>
      <c r="AJ14" s="349"/>
      <c r="AK14" s="349"/>
      <c r="AL14" s="349"/>
      <c r="AR14" s="1"/>
    </row>
    <row r="15" spans="9:44" ht="12.75" customHeight="1">
      <c r="I15" s="157"/>
      <c r="J15" s="157"/>
      <c r="K15" s="157"/>
      <c r="L15" s="157"/>
      <c r="M15" s="157"/>
      <c r="N15" s="157"/>
      <c r="O15" s="157"/>
      <c r="P15" s="157"/>
      <c r="Q15" s="157"/>
      <c r="R15" s="400"/>
      <c r="S15" s="400"/>
      <c r="T15" s="400"/>
      <c r="U15" s="400"/>
      <c r="V15" s="400"/>
      <c r="W15" s="400"/>
      <c r="X15" s="80"/>
      <c r="Y15" s="157"/>
      <c r="Z15" s="157"/>
      <c r="AA15" s="157"/>
      <c r="AB15" s="157"/>
      <c r="AC15" s="157"/>
      <c r="AD15" s="157"/>
      <c r="AE15" s="157"/>
      <c r="AF15" s="157"/>
      <c r="AG15" s="349"/>
      <c r="AH15" s="349"/>
      <c r="AI15" s="349"/>
      <c r="AJ15" s="349"/>
      <c r="AK15" s="349"/>
      <c r="AL15" s="349"/>
      <c r="AR15" s="1"/>
    </row>
    <row r="16" spans="9:44" ht="12.75" customHeight="1">
      <c r="I16" s="157" t="s">
        <v>185</v>
      </c>
      <c r="J16" s="157"/>
      <c r="K16" s="157"/>
      <c r="L16" s="157"/>
      <c r="M16" s="157"/>
      <c r="N16" s="157"/>
      <c r="O16" s="157"/>
      <c r="P16" s="157"/>
      <c r="Q16" s="157"/>
      <c r="R16" s="400"/>
      <c r="S16" s="400"/>
      <c r="T16" s="400"/>
      <c r="U16" s="400"/>
      <c r="V16" s="400"/>
      <c r="W16" s="400"/>
      <c r="X16" s="80"/>
      <c r="Y16" s="157" t="s">
        <v>190</v>
      </c>
      <c r="Z16" s="157"/>
      <c r="AA16" s="157"/>
      <c r="AB16" s="157"/>
      <c r="AC16" s="157"/>
      <c r="AD16" s="157"/>
      <c r="AE16" s="157"/>
      <c r="AF16" s="157"/>
      <c r="AG16" s="349"/>
      <c r="AH16" s="349"/>
      <c r="AI16" s="349"/>
      <c r="AJ16" s="349"/>
      <c r="AK16" s="349"/>
      <c r="AL16" s="349"/>
      <c r="AR16" s="1"/>
    </row>
    <row r="17" spans="9:44" ht="12.75" customHeight="1">
      <c r="I17" s="157"/>
      <c r="J17" s="157"/>
      <c r="K17" s="157"/>
      <c r="L17" s="157"/>
      <c r="M17" s="157"/>
      <c r="N17" s="157"/>
      <c r="O17" s="157"/>
      <c r="P17" s="157"/>
      <c r="Q17" s="157"/>
      <c r="R17" s="400"/>
      <c r="S17" s="400"/>
      <c r="T17" s="400"/>
      <c r="U17" s="400"/>
      <c r="V17" s="400"/>
      <c r="W17" s="400"/>
      <c r="X17" s="80"/>
      <c r="Y17" s="157"/>
      <c r="Z17" s="157"/>
      <c r="AA17" s="157"/>
      <c r="AB17" s="157"/>
      <c r="AC17" s="157"/>
      <c r="AD17" s="157"/>
      <c r="AE17" s="157"/>
      <c r="AF17" s="157"/>
      <c r="AG17" s="349"/>
      <c r="AH17" s="349"/>
      <c r="AI17" s="349"/>
      <c r="AJ17" s="349"/>
      <c r="AK17" s="349"/>
      <c r="AL17" s="349"/>
      <c r="AR17" s="1"/>
    </row>
    <row r="18" spans="9:44" ht="12.75" customHeight="1">
      <c r="I18" s="157" t="s">
        <v>186</v>
      </c>
      <c r="J18" s="157"/>
      <c r="K18" s="157"/>
      <c r="L18" s="157"/>
      <c r="M18" s="157"/>
      <c r="N18" s="157"/>
      <c r="O18" s="157"/>
      <c r="P18" s="157"/>
      <c r="Q18" s="157"/>
      <c r="R18" s="156"/>
      <c r="S18" s="156"/>
      <c r="T18" s="156"/>
      <c r="U18" s="156"/>
      <c r="V18" s="156"/>
      <c r="W18" s="156"/>
      <c r="X18" s="80"/>
      <c r="Y18" s="517" t="s">
        <v>191</v>
      </c>
      <c r="Z18" s="518"/>
      <c r="AA18" s="518"/>
      <c r="AB18" s="518"/>
      <c r="AC18" s="518"/>
      <c r="AD18" s="518"/>
      <c r="AE18" s="518"/>
      <c r="AF18" s="519"/>
      <c r="AG18" s="156"/>
      <c r="AH18" s="156"/>
      <c r="AI18" s="156"/>
      <c r="AJ18" s="156"/>
      <c r="AK18" s="156"/>
      <c r="AL18" s="156"/>
      <c r="AR18" s="1"/>
    </row>
    <row r="19" spans="9:44" ht="12.75" customHeight="1">
      <c r="I19" s="157"/>
      <c r="J19" s="157"/>
      <c r="K19" s="157"/>
      <c r="L19" s="157"/>
      <c r="M19" s="157"/>
      <c r="N19" s="157"/>
      <c r="O19" s="157"/>
      <c r="P19" s="157"/>
      <c r="Q19" s="157"/>
      <c r="R19" s="156"/>
      <c r="S19" s="156"/>
      <c r="T19" s="156"/>
      <c r="U19" s="156"/>
      <c r="V19" s="156"/>
      <c r="W19" s="156"/>
      <c r="X19" s="80"/>
      <c r="Y19" s="520"/>
      <c r="Z19" s="521"/>
      <c r="AA19" s="521"/>
      <c r="AB19" s="521"/>
      <c r="AC19" s="521"/>
      <c r="AD19" s="521"/>
      <c r="AE19" s="521"/>
      <c r="AF19" s="522"/>
      <c r="AG19" s="156"/>
      <c r="AH19" s="156"/>
      <c r="AI19" s="156"/>
      <c r="AJ19" s="156"/>
      <c r="AK19" s="156"/>
      <c r="AL19" s="156"/>
      <c r="AR19" s="1"/>
    </row>
    <row r="20" spans="9:44" ht="12.75" customHeight="1">
      <c r="I20" s="157" t="s">
        <v>187</v>
      </c>
      <c r="J20" s="157"/>
      <c r="K20" s="157"/>
      <c r="L20" s="157"/>
      <c r="M20" s="157"/>
      <c r="N20" s="157"/>
      <c r="O20" s="157"/>
      <c r="P20" s="157"/>
      <c r="Q20" s="157"/>
      <c r="R20" s="337"/>
      <c r="S20" s="338"/>
      <c r="T20" s="338"/>
      <c r="U20" s="338"/>
      <c r="V20" s="338"/>
      <c r="W20" s="339"/>
      <c r="X20" s="768"/>
      <c r="Y20" s="157" t="s">
        <v>192</v>
      </c>
      <c r="Z20" s="157"/>
      <c r="AA20" s="157"/>
      <c r="AB20" s="157"/>
      <c r="AC20" s="157"/>
      <c r="AD20" s="157"/>
      <c r="AE20" s="157"/>
      <c r="AF20" s="157"/>
      <c r="AG20" s="783"/>
      <c r="AH20" s="783"/>
      <c r="AI20" s="783"/>
      <c r="AJ20" s="783"/>
      <c r="AK20" s="783"/>
      <c r="AL20" s="783"/>
      <c r="AR20" s="1"/>
    </row>
    <row r="21" spans="9:44" ht="12.75" customHeight="1">
      <c r="I21" s="157"/>
      <c r="J21" s="157"/>
      <c r="K21" s="157"/>
      <c r="L21" s="157"/>
      <c r="M21" s="157"/>
      <c r="N21" s="157"/>
      <c r="O21" s="157"/>
      <c r="P21" s="157"/>
      <c r="Q21" s="157"/>
      <c r="R21" s="340"/>
      <c r="S21" s="341"/>
      <c r="T21" s="341"/>
      <c r="U21" s="341"/>
      <c r="V21" s="341"/>
      <c r="W21" s="342"/>
      <c r="X21" s="768"/>
      <c r="Y21" s="157"/>
      <c r="Z21" s="157"/>
      <c r="AA21" s="157"/>
      <c r="AB21" s="157"/>
      <c r="AC21" s="157"/>
      <c r="AD21" s="157"/>
      <c r="AE21" s="157"/>
      <c r="AF21" s="157"/>
      <c r="AG21" s="783"/>
      <c r="AH21" s="783"/>
      <c r="AI21" s="783"/>
      <c r="AJ21" s="783"/>
      <c r="AK21" s="783"/>
      <c r="AL21" s="783"/>
      <c r="AR21" s="1"/>
    </row>
    <row r="22" spans="9:44" ht="12.75" customHeight="1">
      <c r="I22" s="517" t="s">
        <v>188</v>
      </c>
      <c r="J22" s="518"/>
      <c r="K22" s="518"/>
      <c r="L22" s="518"/>
      <c r="M22" s="518"/>
      <c r="N22" s="518"/>
      <c r="O22" s="518"/>
      <c r="P22" s="518"/>
      <c r="Q22" s="519"/>
      <c r="R22" s="599">
        <f>IF(R18&gt;R20,R20,R18)</f>
        <v>0</v>
      </c>
      <c r="S22" s="600"/>
      <c r="T22" s="600"/>
      <c r="U22" s="600"/>
      <c r="V22" s="600"/>
      <c r="W22" s="601"/>
      <c r="X22" s="84"/>
      <c r="Y22" s="85"/>
      <c r="Z22" s="85"/>
      <c r="AA22" s="85"/>
      <c r="AB22" s="85"/>
      <c r="AC22" s="85"/>
      <c r="AD22" s="85"/>
      <c r="AE22" s="85"/>
      <c r="AF22" s="85"/>
      <c r="AG22" s="86"/>
      <c r="AH22" s="86"/>
      <c r="AI22" s="86"/>
      <c r="AJ22" s="86"/>
      <c r="AK22" s="86"/>
      <c r="AL22" s="86"/>
      <c r="AR22" s="1"/>
    </row>
    <row r="23" spans="9:44" ht="12.75" customHeight="1">
      <c r="I23" s="520"/>
      <c r="J23" s="521"/>
      <c r="K23" s="521"/>
      <c r="L23" s="521"/>
      <c r="M23" s="521"/>
      <c r="N23" s="521"/>
      <c r="O23" s="521"/>
      <c r="P23" s="521"/>
      <c r="Q23" s="522"/>
      <c r="R23" s="602"/>
      <c r="S23" s="603"/>
      <c r="T23" s="603"/>
      <c r="U23" s="603"/>
      <c r="V23" s="603"/>
      <c r="W23" s="604"/>
      <c r="X23" s="84"/>
      <c r="Y23" s="85"/>
      <c r="Z23" s="85"/>
      <c r="AA23" s="85"/>
      <c r="AB23" s="85"/>
      <c r="AC23" s="85"/>
      <c r="AD23" s="85"/>
      <c r="AE23" s="85"/>
      <c r="AF23" s="85"/>
      <c r="AG23" s="86"/>
      <c r="AH23" s="86"/>
      <c r="AI23" s="86"/>
      <c r="AJ23" s="86"/>
      <c r="AK23" s="86"/>
      <c r="AL23" s="86"/>
      <c r="AR23" s="1"/>
    </row>
    <row r="24" ht="12.75" customHeight="1"/>
    <row r="25" spans="1:44" ht="12.75" customHeight="1">
      <c r="A25" s="776" t="s">
        <v>138</v>
      </c>
      <c r="B25" s="776"/>
      <c r="C25" s="777" t="s">
        <v>165</v>
      </c>
      <c r="D25" s="778"/>
      <c r="E25" s="778"/>
      <c r="F25" s="778"/>
      <c r="G25" s="779"/>
      <c r="H25" s="777" t="s">
        <v>144</v>
      </c>
      <c r="I25" s="780"/>
      <c r="J25" s="780"/>
      <c r="K25" s="780"/>
      <c r="L25" s="781"/>
      <c r="M25" s="777" t="s">
        <v>241</v>
      </c>
      <c r="N25" s="778"/>
      <c r="O25" s="778"/>
      <c r="P25" s="778"/>
      <c r="Q25" s="779"/>
      <c r="R25" s="777" t="s">
        <v>145</v>
      </c>
      <c r="S25" s="778"/>
      <c r="T25" s="778"/>
      <c r="U25" s="778"/>
      <c r="V25" s="779"/>
      <c r="W25" s="776" t="s">
        <v>138</v>
      </c>
      <c r="X25" s="776"/>
      <c r="Y25" s="784" t="s">
        <v>165</v>
      </c>
      <c r="Z25" s="784"/>
      <c r="AA25" s="784"/>
      <c r="AB25" s="784"/>
      <c r="AC25" s="784"/>
      <c r="AD25" s="784" t="s">
        <v>144</v>
      </c>
      <c r="AE25" s="784"/>
      <c r="AF25" s="784"/>
      <c r="AG25" s="784"/>
      <c r="AH25" s="784"/>
      <c r="AI25" s="784" t="s">
        <v>241</v>
      </c>
      <c r="AJ25" s="784"/>
      <c r="AK25" s="784"/>
      <c r="AL25" s="784"/>
      <c r="AM25" s="784"/>
      <c r="AN25" s="784" t="s">
        <v>145</v>
      </c>
      <c r="AO25" s="784"/>
      <c r="AP25" s="784"/>
      <c r="AQ25" s="784"/>
      <c r="AR25" s="784"/>
    </row>
    <row r="26" spans="1:44" ht="12.75" customHeight="1">
      <c r="A26" s="776"/>
      <c r="B26" s="776"/>
      <c r="C26" s="765" t="s">
        <v>166</v>
      </c>
      <c r="D26" s="766"/>
      <c r="E26" s="766"/>
      <c r="F26" s="766"/>
      <c r="G26" s="767"/>
      <c r="H26" s="765" t="s">
        <v>193</v>
      </c>
      <c r="I26" s="766"/>
      <c r="J26" s="766"/>
      <c r="K26" s="766"/>
      <c r="L26" s="767"/>
      <c r="M26" s="765" t="s">
        <v>194</v>
      </c>
      <c r="N26" s="766"/>
      <c r="O26" s="766"/>
      <c r="P26" s="766"/>
      <c r="Q26" s="767"/>
      <c r="R26" s="765" t="s">
        <v>195</v>
      </c>
      <c r="S26" s="766"/>
      <c r="T26" s="766"/>
      <c r="U26" s="766"/>
      <c r="V26" s="767"/>
      <c r="W26" s="776"/>
      <c r="X26" s="776"/>
      <c r="Y26" s="764" t="s">
        <v>166</v>
      </c>
      <c r="Z26" s="764"/>
      <c r="AA26" s="764"/>
      <c r="AB26" s="764"/>
      <c r="AC26" s="764"/>
      <c r="AD26" s="764" t="s">
        <v>193</v>
      </c>
      <c r="AE26" s="764"/>
      <c r="AF26" s="764"/>
      <c r="AG26" s="764"/>
      <c r="AH26" s="764"/>
      <c r="AI26" s="764" t="s">
        <v>194</v>
      </c>
      <c r="AJ26" s="764"/>
      <c r="AK26" s="764"/>
      <c r="AL26" s="764"/>
      <c r="AM26" s="764"/>
      <c r="AN26" s="764" t="s">
        <v>195</v>
      </c>
      <c r="AO26" s="764"/>
      <c r="AP26" s="764"/>
      <c r="AQ26" s="764"/>
      <c r="AR26" s="764"/>
    </row>
    <row r="27" spans="1:44" ht="12.75" customHeight="1">
      <c r="A27" s="769">
        <v>1</v>
      </c>
      <c r="B27" s="769"/>
      <c r="C27" s="759" t="str">
        <f>IF(A27&lt;=$R$22,$R$14," ")</f>
        <v> </v>
      </c>
      <c r="D27" s="759"/>
      <c r="E27" s="759"/>
      <c r="F27" s="759"/>
      <c r="G27" s="759"/>
      <c r="H27" s="760" t="str">
        <f>IF(A27&lt;=$R$22,(C27*$R$16/1000)," ")</f>
        <v> </v>
      </c>
      <c r="I27" s="761"/>
      <c r="J27" s="761"/>
      <c r="K27" s="761"/>
      <c r="L27" s="762"/>
      <c r="M27" s="770" t="str">
        <f>IF(A27&lt;=$R$22,H27," ")</f>
        <v> </v>
      </c>
      <c r="N27" s="771"/>
      <c r="O27" s="771"/>
      <c r="P27" s="771"/>
      <c r="Q27" s="772"/>
      <c r="R27" s="782" t="str">
        <f>H27</f>
        <v> </v>
      </c>
      <c r="S27" s="782"/>
      <c r="T27" s="782"/>
      <c r="U27" s="782"/>
      <c r="V27" s="782"/>
      <c r="W27" s="769">
        <v>16</v>
      </c>
      <c r="X27" s="769"/>
      <c r="Y27" s="759" t="str">
        <f>IF(W27&lt;=$R$22,$R$14," ")</f>
        <v> </v>
      </c>
      <c r="Z27" s="759"/>
      <c r="AA27" s="759"/>
      <c r="AB27" s="759"/>
      <c r="AC27" s="759"/>
      <c r="AD27" s="760" t="str">
        <f>IF(W27&lt;=$R$22,(Y27*$R$16/1000)," ")</f>
        <v> </v>
      </c>
      <c r="AE27" s="761"/>
      <c r="AF27" s="761"/>
      <c r="AG27" s="761"/>
      <c r="AH27" s="762"/>
      <c r="AI27" s="770" t="str">
        <f>IF(W27&lt;=$R$22,M41*1.03," ")</f>
        <v> </v>
      </c>
      <c r="AJ27" s="771"/>
      <c r="AK27" s="771"/>
      <c r="AL27" s="771"/>
      <c r="AM27" s="772"/>
      <c r="AN27" s="763" t="str">
        <f>IF(W27&lt;=$R$22,NPV($AG$20,,,,,,,,,,,,,,,AI27)," ")</f>
        <v> </v>
      </c>
      <c r="AO27" s="763"/>
      <c r="AP27" s="763"/>
      <c r="AQ27" s="763"/>
      <c r="AR27" s="763"/>
    </row>
    <row r="28" spans="1:44" ht="12.75" customHeight="1">
      <c r="A28" s="769">
        <v>2</v>
      </c>
      <c r="B28" s="769"/>
      <c r="C28" s="759" t="str">
        <f aca="true" t="shared" si="0" ref="C28:C41">IF(A28&lt;=$R$22,$R$14," ")</f>
        <v> </v>
      </c>
      <c r="D28" s="759"/>
      <c r="E28" s="759"/>
      <c r="F28" s="759"/>
      <c r="G28" s="759"/>
      <c r="H28" s="760" t="str">
        <f aca="true" t="shared" si="1" ref="H28:H41">IF(A28&lt;=$R$22,(C28*$R$16/1000)," ")</f>
        <v> </v>
      </c>
      <c r="I28" s="761"/>
      <c r="J28" s="761"/>
      <c r="K28" s="761"/>
      <c r="L28" s="762"/>
      <c r="M28" s="770" t="str">
        <f>IF(A28&lt;=$R$22,M27*1.03," ")</f>
        <v> </v>
      </c>
      <c r="N28" s="771"/>
      <c r="O28" s="771"/>
      <c r="P28" s="771"/>
      <c r="Q28" s="772"/>
      <c r="R28" s="763" t="str">
        <f>IF(A28&lt;=$R$22,NPV($AG$20,M28)," ")</f>
        <v> </v>
      </c>
      <c r="S28" s="763"/>
      <c r="T28" s="763"/>
      <c r="U28" s="763"/>
      <c r="V28" s="763"/>
      <c r="W28" s="769">
        <v>17</v>
      </c>
      <c r="X28" s="769"/>
      <c r="Y28" s="759" t="str">
        <f aca="true" t="shared" si="2" ref="Y28:Y41">IF(W28&lt;=$R$22,$R$14," ")</f>
        <v> </v>
      </c>
      <c r="Z28" s="759"/>
      <c r="AA28" s="759"/>
      <c r="AB28" s="759"/>
      <c r="AC28" s="759"/>
      <c r="AD28" s="760" t="str">
        <f aca="true" t="shared" si="3" ref="AD28:AD41">IF(W28&lt;=$R$22,(Y28*$R$16/1000)," ")</f>
        <v> </v>
      </c>
      <c r="AE28" s="761"/>
      <c r="AF28" s="761"/>
      <c r="AG28" s="761"/>
      <c r="AH28" s="762"/>
      <c r="AI28" s="770" t="str">
        <f>IF(W28&lt;=$R$22,AI27*1.03," ")</f>
        <v> </v>
      </c>
      <c r="AJ28" s="771"/>
      <c r="AK28" s="771"/>
      <c r="AL28" s="771"/>
      <c r="AM28" s="772"/>
      <c r="AN28" s="763" t="str">
        <f>IF(W28&lt;=$R$22,NPV($AG$20,,,,,,,,,,,,,,,,AI28)," ")</f>
        <v> </v>
      </c>
      <c r="AO28" s="763"/>
      <c r="AP28" s="763"/>
      <c r="AQ28" s="763"/>
      <c r="AR28" s="763"/>
    </row>
    <row r="29" spans="1:44" ht="12" customHeight="1">
      <c r="A29" s="769">
        <v>3</v>
      </c>
      <c r="B29" s="769"/>
      <c r="C29" s="759" t="str">
        <f t="shared" si="0"/>
        <v> </v>
      </c>
      <c r="D29" s="759"/>
      <c r="E29" s="759"/>
      <c r="F29" s="759"/>
      <c r="G29" s="759"/>
      <c r="H29" s="760" t="str">
        <f t="shared" si="1"/>
        <v> </v>
      </c>
      <c r="I29" s="761"/>
      <c r="J29" s="761"/>
      <c r="K29" s="761"/>
      <c r="L29" s="762"/>
      <c r="M29" s="770" t="str">
        <f aca="true" t="shared" si="4" ref="M29:M41">IF(A29&lt;=$R$22,M28*1.03," ")</f>
        <v> </v>
      </c>
      <c r="N29" s="771"/>
      <c r="O29" s="771"/>
      <c r="P29" s="771"/>
      <c r="Q29" s="772"/>
      <c r="R29" s="763" t="str">
        <f>IF(A29&lt;=$R$22,NPV($AG$20,,M29)," ")</f>
        <v> </v>
      </c>
      <c r="S29" s="763"/>
      <c r="T29" s="763"/>
      <c r="U29" s="763"/>
      <c r="V29" s="763"/>
      <c r="W29" s="769">
        <v>18</v>
      </c>
      <c r="X29" s="769"/>
      <c r="Y29" s="759" t="str">
        <f t="shared" si="2"/>
        <v> </v>
      </c>
      <c r="Z29" s="759"/>
      <c r="AA29" s="759"/>
      <c r="AB29" s="759"/>
      <c r="AC29" s="759"/>
      <c r="AD29" s="760" t="str">
        <f t="shared" si="3"/>
        <v> </v>
      </c>
      <c r="AE29" s="761"/>
      <c r="AF29" s="761"/>
      <c r="AG29" s="761"/>
      <c r="AH29" s="762"/>
      <c r="AI29" s="770" t="str">
        <f>IF(W29&lt;=$R$22,AI28*1.03," ")</f>
        <v> </v>
      </c>
      <c r="AJ29" s="771"/>
      <c r="AK29" s="771"/>
      <c r="AL29" s="771"/>
      <c r="AM29" s="772"/>
      <c r="AN29" s="763" t="str">
        <f>IF(W29&lt;=$R$22,NPV($AG$20,,,,,,,,,,,,,,,,,AI29)," ")</f>
        <v> </v>
      </c>
      <c r="AO29" s="763"/>
      <c r="AP29" s="763"/>
      <c r="AQ29" s="763"/>
      <c r="AR29" s="763"/>
    </row>
    <row r="30" spans="1:44" ht="12.75" customHeight="1">
      <c r="A30" s="769">
        <v>4</v>
      </c>
      <c r="B30" s="769"/>
      <c r="C30" s="759" t="str">
        <f t="shared" si="0"/>
        <v> </v>
      </c>
      <c r="D30" s="759"/>
      <c r="E30" s="759"/>
      <c r="F30" s="759"/>
      <c r="G30" s="759"/>
      <c r="H30" s="760" t="str">
        <f t="shared" si="1"/>
        <v> </v>
      </c>
      <c r="I30" s="761"/>
      <c r="J30" s="761"/>
      <c r="K30" s="761"/>
      <c r="L30" s="762"/>
      <c r="M30" s="770" t="str">
        <f t="shared" si="4"/>
        <v> </v>
      </c>
      <c r="N30" s="771"/>
      <c r="O30" s="771"/>
      <c r="P30" s="771"/>
      <c r="Q30" s="772"/>
      <c r="R30" s="763" t="str">
        <f>IF(A30&lt;=$R$22,NPV($AG$20,,,M30)," ")</f>
        <v> </v>
      </c>
      <c r="S30" s="763"/>
      <c r="T30" s="763"/>
      <c r="U30" s="763"/>
      <c r="V30" s="763"/>
      <c r="W30" s="769">
        <v>19</v>
      </c>
      <c r="X30" s="769"/>
      <c r="Y30" s="759" t="str">
        <f t="shared" si="2"/>
        <v> </v>
      </c>
      <c r="Z30" s="759"/>
      <c r="AA30" s="759"/>
      <c r="AB30" s="759"/>
      <c r="AC30" s="759"/>
      <c r="AD30" s="760" t="str">
        <f t="shared" si="3"/>
        <v> </v>
      </c>
      <c r="AE30" s="761"/>
      <c r="AF30" s="761"/>
      <c r="AG30" s="761"/>
      <c r="AH30" s="762"/>
      <c r="AI30" s="770" t="str">
        <f>IF(W30&lt;=$R$22,AI29*1.03," ")</f>
        <v> </v>
      </c>
      <c r="AJ30" s="771"/>
      <c r="AK30" s="771"/>
      <c r="AL30" s="771"/>
      <c r="AM30" s="772"/>
      <c r="AN30" s="763" t="str">
        <f>IF(W30&lt;=$R$22,NPV($AG$20,,,,,,,,,,,,,,,,,,AI30)," ")</f>
        <v> </v>
      </c>
      <c r="AO30" s="763"/>
      <c r="AP30" s="763"/>
      <c r="AQ30" s="763"/>
      <c r="AR30" s="763"/>
    </row>
    <row r="31" spans="1:44" ht="12.75" customHeight="1">
      <c r="A31" s="769">
        <v>5</v>
      </c>
      <c r="B31" s="769"/>
      <c r="C31" s="759" t="str">
        <f t="shared" si="0"/>
        <v> </v>
      </c>
      <c r="D31" s="759"/>
      <c r="E31" s="759"/>
      <c r="F31" s="759"/>
      <c r="G31" s="759"/>
      <c r="H31" s="760" t="str">
        <f t="shared" si="1"/>
        <v> </v>
      </c>
      <c r="I31" s="761"/>
      <c r="J31" s="761"/>
      <c r="K31" s="761"/>
      <c r="L31" s="762"/>
      <c r="M31" s="770" t="str">
        <f t="shared" si="4"/>
        <v> </v>
      </c>
      <c r="N31" s="771"/>
      <c r="O31" s="771"/>
      <c r="P31" s="771"/>
      <c r="Q31" s="772"/>
      <c r="R31" s="763" t="str">
        <f>IF(A31&lt;=$R$22,NPV($AG$20,,,,M31)," ")</f>
        <v> </v>
      </c>
      <c r="S31" s="763"/>
      <c r="T31" s="763"/>
      <c r="U31" s="763"/>
      <c r="V31" s="763"/>
      <c r="W31" s="769">
        <v>20</v>
      </c>
      <c r="X31" s="769"/>
      <c r="Y31" s="759" t="str">
        <f t="shared" si="2"/>
        <v> </v>
      </c>
      <c r="Z31" s="759"/>
      <c r="AA31" s="759"/>
      <c r="AB31" s="759"/>
      <c r="AC31" s="759"/>
      <c r="AD31" s="760" t="str">
        <f t="shared" si="3"/>
        <v> </v>
      </c>
      <c r="AE31" s="761"/>
      <c r="AF31" s="761"/>
      <c r="AG31" s="761"/>
      <c r="AH31" s="762"/>
      <c r="AI31" s="770" t="str">
        <f>IF(W31&lt;=$R$22,AI30*1.03," ")</f>
        <v> </v>
      </c>
      <c r="AJ31" s="771"/>
      <c r="AK31" s="771"/>
      <c r="AL31" s="771"/>
      <c r="AM31" s="772"/>
      <c r="AN31" s="763" t="str">
        <f>IF(W31&lt;=$R$22,NPV($AG$20,,,,,,,,,,,,,,,,,,,AI31)," ")</f>
        <v> </v>
      </c>
      <c r="AO31" s="763"/>
      <c r="AP31" s="763"/>
      <c r="AQ31" s="763"/>
      <c r="AR31" s="763"/>
    </row>
    <row r="32" spans="1:44" ht="12.75" customHeight="1">
      <c r="A32" s="769">
        <v>6</v>
      </c>
      <c r="B32" s="769"/>
      <c r="C32" s="759" t="str">
        <f t="shared" si="0"/>
        <v> </v>
      </c>
      <c r="D32" s="759"/>
      <c r="E32" s="759"/>
      <c r="F32" s="759"/>
      <c r="G32" s="759"/>
      <c r="H32" s="760" t="str">
        <f t="shared" si="1"/>
        <v> </v>
      </c>
      <c r="I32" s="761"/>
      <c r="J32" s="761"/>
      <c r="K32" s="761"/>
      <c r="L32" s="762"/>
      <c r="M32" s="770" t="str">
        <f t="shared" si="4"/>
        <v> </v>
      </c>
      <c r="N32" s="771"/>
      <c r="O32" s="771"/>
      <c r="P32" s="771"/>
      <c r="Q32" s="772"/>
      <c r="R32" s="763" t="str">
        <f>IF(A32&lt;=$R$22,NPV($AG$20,,,,,M32)," ")</f>
        <v> </v>
      </c>
      <c r="S32" s="763"/>
      <c r="T32" s="763"/>
      <c r="U32" s="763"/>
      <c r="V32" s="763"/>
      <c r="W32" s="769">
        <v>21</v>
      </c>
      <c r="X32" s="769"/>
      <c r="Y32" s="759" t="str">
        <f t="shared" si="2"/>
        <v> </v>
      </c>
      <c r="Z32" s="759"/>
      <c r="AA32" s="759"/>
      <c r="AB32" s="759"/>
      <c r="AC32" s="759"/>
      <c r="AD32" s="760" t="str">
        <f t="shared" si="3"/>
        <v> </v>
      </c>
      <c r="AE32" s="761"/>
      <c r="AF32" s="761"/>
      <c r="AG32" s="761"/>
      <c r="AH32" s="762"/>
      <c r="AI32" s="770" t="str">
        <f aca="true" t="shared" si="5" ref="AI32:AI41">IF(W32&lt;=$R$22,AI31*1.03," ")</f>
        <v> </v>
      </c>
      <c r="AJ32" s="771"/>
      <c r="AK32" s="771"/>
      <c r="AL32" s="771"/>
      <c r="AM32" s="772"/>
      <c r="AN32" s="763" t="str">
        <f>IF(W32&lt;=$R$22,NPV($AG$20,,,,,,,,,,,,,,,,,,,,AI32)," ")</f>
        <v> </v>
      </c>
      <c r="AO32" s="763"/>
      <c r="AP32" s="763"/>
      <c r="AQ32" s="763"/>
      <c r="AR32" s="763"/>
    </row>
    <row r="33" spans="1:44" ht="12.75" customHeight="1">
      <c r="A33" s="769">
        <v>7</v>
      </c>
      <c r="B33" s="769"/>
      <c r="C33" s="759" t="str">
        <f t="shared" si="0"/>
        <v> </v>
      </c>
      <c r="D33" s="759"/>
      <c r="E33" s="759"/>
      <c r="F33" s="759"/>
      <c r="G33" s="759"/>
      <c r="H33" s="760" t="str">
        <f t="shared" si="1"/>
        <v> </v>
      </c>
      <c r="I33" s="761"/>
      <c r="J33" s="761"/>
      <c r="K33" s="761"/>
      <c r="L33" s="762"/>
      <c r="M33" s="770" t="str">
        <f t="shared" si="4"/>
        <v> </v>
      </c>
      <c r="N33" s="771"/>
      <c r="O33" s="771"/>
      <c r="P33" s="771"/>
      <c r="Q33" s="772"/>
      <c r="R33" s="763" t="str">
        <f>IF(A33&lt;=$R$22,NPV($AG$20,,,,,,M33)," ")</f>
        <v> </v>
      </c>
      <c r="S33" s="763"/>
      <c r="T33" s="763"/>
      <c r="U33" s="763"/>
      <c r="V33" s="763"/>
      <c r="W33" s="769">
        <v>22</v>
      </c>
      <c r="X33" s="769"/>
      <c r="Y33" s="759" t="str">
        <f t="shared" si="2"/>
        <v> </v>
      </c>
      <c r="Z33" s="759"/>
      <c r="AA33" s="759"/>
      <c r="AB33" s="759"/>
      <c r="AC33" s="759"/>
      <c r="AD33" s="760" t="str">
        <f t="shared" si="3"/>
        <v> </v>
      </c>
      <c r="AE33" s="761"/>
      <c r="AF33" s="761"/>
      <c r="AG33" s="761"/>
      <c r="AH33" s="762"/>
      <c r="AI33" s="770" t="str">
        <f t="shared" si="5"/>
        <v> </v>
      </c>
      <c r="AJ33" s="771"/>
      <c r="AK33" s="771"/>
      <c r="AL33" s="771"/>
      <c r="AM33" s="772"/>
      <c r="AN33" s="763" t="str">
        <f>IF(W33&lt;=$R$22,NPV($AG$20,,,,,,,,,,,,,,,,,,,,,AI33)," ")</f>
        <v> </v>
      </c>
      <c r="AO33" s="763"/>
      <c r="AP33" s="763"/>
      <c r="AQ33" s="763"/>
      <c r="AR33" s="763"/>
    </row>
    <row r="34" spans="1:44" ht="12.75" customHeight="1">
      <c r="A34" s="769">
        <v>8</v>
      </c>
      <c r="B34" s="769"/>
      <c r="C34" s="759" t="str">
        <f t="shared" si="0"/>
        <v> </v>
      </c>
      <c r="D34" s="759"/>
      <c r="E34" s="759"/>
      <c r="F34" s="759"/>
      <c r="G34" s="759"/>
      <c r="H34" s="760" t="str">
        <f t="shared" si="1"/>
        <v> </v>
      </c>
      <c r="I34" s="761"/>
      <c r="J34" s="761"/>
      <c r="K34" s="761"/>
      <c r="L34" s="762"/>
      <c r="M34" s="770" t="str">
        <f t="shared" si="4"/>
        <v> </v>
      </c>
      <c r="N34" s="771"/>
      <c r="O34" s="771"/>
      <c r="P34" s="771"/>
      <c r="Q34" s="772"/>
      <c r="R34" s="763" t="str">
        <f>IF(A34&lt;=$R$22,NPV($AG$20,,,,,,,M34)," ")</f>
        <v> </v>
      </c>
      <c r="S34" s="763"/>
      <c r="T34" s="763"/>
      <c r="U34" s="763"/>
      <c r="V34" s="763"/>
      <c r="W34" s="769">
        <v>23</v>
      </c>
      <c r="X34" s="769"/>
      <c r="Y34" s="759" t="str">
        <f t="shared" si="2"/>
        <v> </v>
      </c>
      <c r="Z34" s="759"/>
      <c r="AA34" s="759"/>
      <c r="AB34" s="759"/>
      <c r="AC34" s="759"/>
      <c r="AD34" s="760" t="str">
        <f t="shared" si="3"/>
        <v> </v>
      </c>
      <c r="AE34" s="761"/>
      <c r="AF34" s="761"/>
      <c r="AG34" s="761"/>
      <c r="AH34" s="762"/>
      <c r="AI34" s="770" t="str">
        <f t="shared" si="5"/>
        <v> </v>
      </c>
      <c r="AJ34" s="771"/>
      <c r="AK34" s="771"/>
      <c r="AL34" s="771"/>
      <c r="AM34" s="772"/>
      <c r="AN34" s="763" t="str">
        <f>IF(W34&lt;=$R$22,NPV($AG$20,,,,,,,,,,,,,,,,,,,,,,AI34)," ")</f>
        <v> </v>
      </c>
      <c r="AO34" s="763"/>
      <c r="AP34" s="763"/>
      <c r="AQ34" s="763"/>
      <c r="AR34" s="763"/>
    </row>
    <row r="35" spans="1:44" ht="12.75" customHeight="1">
      <c r="A35" s="769">
        <v>9</v>
      </c>
      <c r="B35" s="769"/>
      <c r="C35" s="759" t="str">
        <f t="shared" si="0"/>
        <v> </v>
      </c>
      <c r="D35" s="759"/>
      <c r="E35" s="759"/>
      <c r="F35" s="759"/>
      <c r="G35" s="759"/>
      <c r="H35" s="760" t="str">
        <f t="shared" si="1"/>
        <v> </v>
      </c>
      <c r="I35" s="761"/>
      <c r="J35" s="761"/>
      <c r="K35" s="761"/>
      <c r="L35" s="762"/>
      <c r="M35" s="770" t="str">
        <f t="shared" si="4"/>
        <v> </v>
      </c>
      <c r="N35" s="771"/>
      <c r="O35" s="771"/>
      <c r="P35" s="771"/>
      <c r="Q35" s="772"/>
      <c r="R35" s="763" t="str">
        <f>IF(A35&lt;=$R$22,NPV($AG$20,,,,,,,,M35)," ")</f>
        <v> </v>
      </c>
      <c r="S35" s="763"/>
      <c r="T35" s="763"/>
      <c r="U35" s="763"/>
      <c r="V35" s="763"/>
      <c r="W35" s="769">
        <v>24</v>
      </c>
      <c r="X35" s="769"/>
      <c r="Y35" s="759" t="str">
        <f t="shared" si="2"/>
        <v> </v>
      </c>
      <c r="Z35" s="759"/>
      <c r="AA35" s="759"/>
      <c r="AB35" s="759"/>
      <c r="AC35" s="759"/>
      <c r="AD35" s="760" t="str">
        <f t="shared" si="3"/>
        <v> </v>
      </c>
      <c r="AE35" s="761"/>
      <c r="AF35" s="761"/>
      <c r="AG35" s="761"/>
      <c r="AH35" s="762"/>
      <c r="AI35" s="770" t="str">
        <f t="shared" si="5"/>
        <v> </v>
      </c>
      <c r="AJ35" s="771"/>
      <c r="AK35" s="771"/>
      <c r="AL35" s="771"/>
      <c r="AM35" s="772"/>
      <c r="AN35" s="763" t="str">
        <f>IF(W35&lt;=$R$22,NPV($AG$20,,,,,,,,,,,,,,,,,,,,,,,AI35)," ")</f>
        <v> </v>
      </c>
      <c r="AO35" s="763"/>
      <c r="AP35" s="763"/>
      <c r="AQ35" s="763"/>
      <c r="AR35" s="763"/>
    </row>
    <row r="36" spans="1:44" ht="12.75" customHeight="1">
      <c r="A36" s="769">
        <v>10</v>
      </c>
      <c r="B36" s="769"/>
      <c r="C36" s="759" t="str">
        <f t="shared" si="0"/>
        <v> </v>
      </c>
      <c r="D36" s="759"/>
      <c r="E36" s="759"/>
      <c r="F36" s="759"/>
      <c r="G36" s="759"/>
      <c r="H36" s="760" t="str">
        <f t="shared" si="1"/>
        <v> </v>
      </c>
      <c r="I36" s="761"/>
      <c r="J36" s="761"/>
      <c r="K36" s="761"/>
      <c r="L36" s="762"/>
      <c r="M36" s="770" t="str">
        <f t="shared" si="4"/>
        <v> </v>
      </c>
      <c r="N36" s="771"/>
      <c r="O36" s="771"/>
      <c r="P36" s="771"/>
      <c r="Q36" s="772"/>
      <c r="R36" s="763" t="str">
        <f>IF(A36&lt;=$R$22,NPV($AG$20,,,,,,,,,M36)," ")</f>
        <v> </v>
      </c>
      <c r="S36" s="763"/>
      <c r="T36" s="763"/>
      <c r="U36" s="763"/>
      <c r="V36" s="763"/>
      <c r="W36" s="769">
        <v>25</v>
      </c>
      <c r="X36" s="769"/>
      <c r="Y36" s="759" t="str">
        <f t="shared" si="2"/>
        <v> </v>
      </c>
      <c r="Z36" s="759"/>
      <c r="AA36" s="759"/>
      <c r="AB36" s="759"/>
      <c r="AC36" s="759"/>
      <c r="AD36" s="760" t="str">
        <f t="shared" si="3"/>
        <v> </v>
      </c>
      <c r="AE36" s="761"/>
      <c r="AF36" s="761"/>
      <c r="AG36" s="761"/>
      <c r="AH36" s="762"/>
      <c r="AI36" s="770" t="str">
        <f t="shared" si="5"/>
        <v> </v>
      </c>
      <c r="AJ36" s="771"/>
      <c r="AK36" s="771"/>
      <c r="AL36" s="771"/>
      <c r="AM36" s="772"/>
      <c r="AN36" s="763" t="str">
        <f>IF(W36&lt;=$R$22,NPV($AG$20,,,,,,,,,,,,,,,,,,,,,,,,AI36)," ")</f>
        <v> </v>
      </c>
      <c r="AO36" s="763"/>
      <c r="AP36" s="763"/>
      <c r="AQ36" s="763"/>
      <c r="AR36" s="763"/>
    </row>
    <row r="37" spans="1:44" ht="12.75" customHeight="1">
      <c r="A37" s="769">
        <v>11</v>
      </c>
      <c r="B37" s="769"/>
      <c r="C37" s="759" t="str">
        <f t="shared" si="0"/>
        <v> </v>
      </c>
      <c r="D37" s="759"/>
      <c r="E37" s="759"/>
      <c r="F37" s="759"/>
      <c r="G37" s="759"/>
      <c r="H37" s="760" t="str">
        <f t="shared" si="1"/>
        <v> </v>
      </c>
      <c r="I37" s="761"/>
      <c r="J37" s="761"/>
      <c r="K37" s="761"/>
      <c r="L37" s="762"/>
      <c r="M37" s="770" t="str">
        <f t="shared" si="4"/>
        <v> </v>
      </c>
      <c r="N37" s="771"/>
      <c r="O37" s="771"/>
      <c r="P37" s="771"/>
      <c r="Q37" s="772"/>
      <c r="R37" s="763" t="str">
        <f>IF(A37&lt;=$R$22,NPV($AG$20,,,,,,,,,,M37)," ")</f>
        <v> </v>
      </c>
      <c r="S37" s="763"/>
      <c r="T37" s="763"/>
      <c r="U37" s="763"/>
      <c r="V37" s="763"/>
      <c r="W37" s="769">
        <v>26</v>
      </c>
      <c r="X37" s="769"/>
      <c r="Y37" s="759" t="str">
        <f t="shared" si="2"/>
        <v> </v>
      </c>
      <c r="Z37" s="759"/>
      <c r="AA37" s="759"/>
      <c r="AB37" s="759"/>
      <c r="AC37" s="759"/>
      <c r="AD37" s="760" t="str">
        <f t="shared" si="3"/>
        <v> </v>
      </c>
      <c r="AE37" s="761"/>
      <c r="AF37" s="761"/>
      <c r="AG37" s="761"/>
      <c r="AH37" s="762"/>
      <c r="AI37" s="770" t="str">
        <f t="shared" si="5"/>
        <v> </v>
      </c>
      <c r="AJ37" s="771"/>
      <c r="AK37" s="771"/>
      <c r="AL37" s="771"/>
      <c r="AM37" s="772"/>
      <c r="AN37" s="763" t="str">
        <f>IF(W37&lt;=$R$22,NPV($AG$20,,,,,,,,,,,,,,,,,,,,,,,,,AI37)," ")</f>
        <v> </v>
      </c>
      <c r="AO37" s="763"/>
      <c r="AP37" s="763"/>
      <c r="AQ37" s="763"/>
      <c r="AR37" s="763"/>
    </row>
    <row r="38" spans="1:44" ht="12.75" customHeight="1">
      <c r="A38" s="769">
        <v>12</v>
      </c>
      <c r="B38" s="769"/>
      <c r="C38" s="759" t="str">
        <f t="shared" si="0"/>
        <v> </v>
      </c>
      <c r="D38" s="759"/>
      <c r="E38" s="759"/>
      <c r="F38" s="759"/>
      <c r="G38" s="759"/>
      <c r="H38" s="760" t="str">
        <f t="shared" si="1"/>
        <v> </v>
      </c>
      <c r="I38" s="761"/>
      <c r="J38" s="761"/>
      <c r="K38" s="761"/>
      <c r="L38" s="762"/>
      <c r="M38" s="770" t="str">
        <f t="shared" si="4"/>
        <v> </v>
      </c>
      <c r="N38" s="771"/>
      <c r="O38" s="771"/>
      <c r="P38" s="771"/>
      <c r="Q38" s="772"/>
      <c r="R38" s="763" t="str">
        <f>IF(A38&lt;=$R$22,NPV($AG$20,,,,,,,,,,,M38)," ")</f>
        <v> </v>
      </c>
      <c r="S38" s="763"/>
      <c r="T38" s="763"/>
      <c r="U38" s="763"/>
      <c r="V38" s="763"/>
      <c r="W38" s="769">
        <v>27</v>
      </c>
      <c r="X38" s="769"/>
      <c r="Y38" s="759" t="str">
        <f t="shared" si="2"/>
        <v> </v>
      </c>
      <c r="Z38" s="759"/>
      <c r="AA38" s="759"/>
      <c r="AB38" s="759"/>
      <c r="AC38" s="759"/>
      <c r="AD38" s="760" t="str">
        <f t="shared" si="3"/>
        <v> </v>
      </c>
      <c r="AE38" s="761"/>
      <c r="AF38" s="761"/>
      <c r="AG38" s="761"/>
      <c r="AH38" s="762"/>
      <c r="AI38" s="770" t="str">
        <f t="shared" si="5"/>
        <v> </v>
      </c>
      <c r="AJ38" s="771"/>
      <c r="AK38" s="771"/>
      <c r="AL38" s="771"/>
      <c r="AM38" s="772"/>
      <c r="AN38" s="763" t="str">
        <f>IF(W38&lt;=$R$22,NPV($AG$20,,,,,,,,,,,,,,,,,,,,,,,,,,AI38)," ")</f>
        <v> </v>
      </c>
      <c r="AO38" s="763"/>
      <c r="AP38" s="763"/>
      <c r="AQ38" s="763"/>
      <c r="AR38" s="763"/>
    </row>
    <row r="39" spans="1:44" ht="12.75" customHeight="1">
      <c r="A39" s="769">
        <v>13</v>
      </c>
      <c r="B39" s="769"/>
      <c r="C39" s="759" t="str">
        <f t="shared" si="0"/>
        <v> </v>
      </c>
      <c r="D39" s="759"/>
      <c r="E39" s="759"/>
      <c r="F39" s="759"/>
      <c r="G39" s="759"/>
      <c r="H39" s="760" t="str">
        <f t="shared" si="1"/>
        <v> </v>
      </c>
      <c r="I39" s="761"/>
      <c r="J39" s="761"/>
      <c r="K39" s="761"/>
      <c r="L39" s="762"/>
      <c r="M39" s="770" t="str">
        <f t="shared" si="4"/>
        <v> </v>
      </c>
      <c r="N39" s="771"/>
      <c r="O39" s="771"/>
      <c r="P39" s="771"/>
      <c r="Q39" s="772"/>
      <c r="R39" s="763" t="str">
        <f>IF(A39&lt;=$R$22,NPV($AG$20,,,,,,,,,,,,M39)," ")</f>
        <v> </v>
      </c>
      <c r="S39" s="763"/>
      <c r="T39" s="763"/>
      <c r="U39" s="763"/>
      <c r="V39" s="763"/>
      <c r="W39" s="769">
        <v>28</v>
      </c>
      <c r="X39" s="769"/>
      <c r="Y39" s="759" t="str">
        <f t="shared" si="2"/>
        <v> </v>
      </c>
      <c r="Z39" s="759"/>
      <c r="AA39" s="759"/>
      <c r="AB39" s="759"/>
      <c r="AC39" s="759"/>
      <c r="AD39" s="760" t="str">
        <f t="shared" si="3"/>
        <v> </v>
      </c>
      <c r="AE39" s="761"/>
      <c r="AF39" s="761"/>
      <c r="AG39" s="761"/>
      <c r="AH39" s="762"/>
      <c r="AI39" s="770" t="str">
        <f t="shared" si="5"/>
        <v> </v>
      </c>
      <c r="AJ39" s="771"/>
      <c r="AK39" s="771"/>
      <c r="AL39" s="771"/>
      <c r="AM39" s="772"/>
      <c r="AN39" s="763" t="str">
        <f>IF(W39&lt;=$R$22,NPV($AG$20,,,,,,,,,,,,,,,,,,,,,,,,,,,AI39)," ")</f>
        <v> </v>
      </c>
      <c r="AO39" s="763"/>
      <c r="AP39" s="763"/>
      <c r="AQ39" s="763"/>
      <c r="AR39" s="763"/>
    </row>
    <row r="40" spans="1:44" ht="12.75" customHeight="1">
      <c r="A40" s="769">
        <v>14</v>
      </c>
      <c r="B40" s="769"/>
      <c r="C40" s="759" t="str">
        <f t="shared" si="0"/>
        <v> </v>
      </c>
      <c r="D40" s="759"/>
      <c r="E40" s="759"/>
      <c r="F40" s="759"/>
      <c r="G40" s="759"/>
      <c r="H40" s="760" t="str">
        <f t="shared" si="1"/>
        <v> </v>
      </c>
      <c r="I40" s="761"/>
      <c r="J40" s="761"/>
      <c r="K40" s="761"/>
      <c r="L40" s="762"/>
      <c r="M40" s="770" t="str">
        <f t="shared" si="4"/>
        <v> </v>
      </c>
      <c r="N40" s="771"/>
      <c r="O40" s="771"/>
      <c r="P40" s="771"/>
      <c r="Q40" s="772"/>
      <c r="R40" s="763" t="str">
        <f>IF(A40&lt;=$R$22,NPV($AG$20,,,,,,,,,,,,,M40)," ")</f>
        <v> </v>
      </c>
      <c r="S40" s="763"/>
      <c r="T40" s="763"/>
      <c r="U40" s="763"/>
      <c r="V40" s="763"/>
      <c r="W40" s="769">
        <v>29</v>
      </c>
      <c r="X40" s="769"/>
      <c r="Y40" s="759" t="str">
        <f t="shared" si="2"/>
        <v> </v>
      </c>
      <c r="Z40" s="759"/>
      <c r="AA40" s="759"/>
      <c r="AB40" s="759"/>
      <c r="AC40" s="759"/>
      <c r="AD40" s="760" t="str">
        <f t="shared" si="3"/>
        <v> </v>
      </c>
      <c r="AE40" s="761"/>
      <c r="AF40" s="761"/>
      <c r="AG40" s="761"/>
      <c r="AH40" s="762"/>
      <c r="AI40" s="770" t="str">
        <f t="shared" si="5"/>
        <v> </v>
      </c>
      <c r="AJ40" s="771"/>
      <c r="AK40" s="771"/>
      <c r="AL40" s="771"/>
      <c r="AM40" s="772"/>
      <c r="AN40" s="763" t="str">
        <f>IF(W40&lt;=$R$22,NPV($AG$20,,,,,,,,,,,,,,,,,,,,,,,,,,,,AI40)," ")</f>
        <v> </v>
      </c>
      <c r="AO40" s="763"/>
      <c r="AP40" s="763"/>
      <c r="AQ40" s="763"/>
      <c r="AR40" s="763"/>
    </row>
    <row r="41" spans="1:56" ht="12.75" customHeight="1">
      <c r="A41" s="769">
        <v>15</v>
      </c>
      <c r="B41" s="769"/>
      <c r="C41" s="759" t="str">
        <f t="shared" si="0"/>
        <v> </v>
      </c>
      <c r="D41" s="759"/>
      <c r="E41" s="759"/>
      <c r="F41" s="759"/>
      <c r="G41" s="759"/>
      <c r="H41" s="760" t="str">
        <f t="shared" si="1"/>
        <v> </v>
      </c>
      <c r="I41" s="761"/>
      <c r="J41" s="761"/>
      <c r="K41" s="761"/>
      <c r="L41" s="762"/>
      <c r="M41" s="770" t="str">
        <f t="shared" si="4"/>
        <v> </v>
      </c>
      <c r="N41" s="771"/>
      <c r="O41" s="771"/>
      <c r="P41" s="771"/>
      <c r="Q41" s="772"/>
      <c r="R41" s="763" t="str">
        <f>IF(A41&lt;=$R$22,NPV($AG$20,,,,,,,,,,,,,,M41)," ")</f>
        <v> </v>
      </c>
      <c r="S41" s="763"/>
      <c r="T41" s="763"/>
      <c r="U41" s="763"/>
      <c r="V41" s="763"/>
      <c r="W41" s="769">
        <v>30</v>
      </c>
      <c r="X41" s="769"/>
      <c r="Y41" s="759" t="str">
        <f t="shared" si="2"/>
        <v> </v>
      </c>
      <c r="Z41" s="759"/>
      <c r="AA41" s="759"/>
      <c r="AB41" s="759"/>
      <c r="AC41" s="759"/>
      <c r="AD41" s="760" t="str">
        <f t="shared" si="3"/>
        <v> </v>
      </c>
      <c r="AE41" s="761"/>
      <c r="AF41" s="761"/>
      <c r="AG41" s="761"/>
      <c r="AH41" s="762"/>
      <c r="AI41" s="770" t="str">
        <f t="shared" si="5"/>
        <v> </v>
      </c>
      <c r="AJ41" s="771"/>
      <c r="AK41" s="771"/>
      <c r="AL41" s="771"/>
      <c r="AM41" s="772"/>
      <c r="AN41" s="763" t="str">
        <f>IF(W41&lt;=$R$22,NPV($AG$20,,,,,,,,,,,,,,,,,,,,,,,,,,,,,AI41)," ")</f>
        <v> </v>
      </c>
      <c r="AO41" s="763"/>
      <c r="AP41" s="763"/>
      <c r="AQ41" s="763"/>
      <c r="AR41" s="763"/>
      <c r="AS41" s="17"/>
      <c r="AT41" s="17"/>
      <c r="AU41" s="17"/>
      <c r="AV41" s="17"/>
      <c r="AW41" s="17"/>
      <c r="AX41" s="17"/>
      <c r="AY41" s="17"/>
      <c r="AZ41" s="17"/>
      <c r="BA41" s="17"/>
      <c r="BB41" s="17"/>
      <c r="BC41" s="17"/>
      <c r="BD41" s="17"/>
    </row>
    <row r="42" spans="1:43" s="17" customFormat="1" ht="12.75" customHeight="1">
      <c r="A42" s="81"/>
      <c r="B42" s="81"/>
      <c r="C42" s="81"/>
      <c r="D42" s="81"/>
      <c r="E42" s="81"/>
      <c r="F42" s="81"/>
      <c r="G42" s="81"/>
      <c r="H42" s="82"/>
      <c r="I42" s="82"/>
      <c r="J42" s="82"/>
      <c r="K42" s="82"/>
      <c r="L42" s="82"/>
      <c r="M42" s="71" t="str">
        <f>IF(W27&lt;='11 - Tax Abatement'!$R$21,M41*1.03," ")</f>
        <v> </v>
      </c>
      <c r="N42" s="9"/>
      <c r="O42" s="9"/>
      <c r="P42" s="9"/>
      <c r="Q42" s="9"/>
      <c r="R42" s="72" t="str">
        <f>IF(W27&lt;='11 - Tax Abatement'!$R$21,NPV('11 - Tax Abatement'!$AG$19,,,,,,,,,,,,,,,M42)," ")</f>
        <v> </v>
      </c>
      <c r="S42" s="72"/>
      <c r="T42" s="72"/>
      <c r="U42" s="72"/>
      <c r="V42" s="72"/>
      <c r="W42" s="29"/>
      <c r="X42" s="29"/>
      <c r="Y42" s="29"/>
      <c r="Z42" s="29"/>
      <c r="AA42" s="29"/>
      <c r="AB42" s="29"/>
      <c r="AC42" s="29"/>
      <c r="AD42" s="29"/>
      <c r="AE42" s="29"/>
      <c r="AF42" s="29"/>
      <c r="AG42" s="29"/>
      <c r="AH42" s="29"/>
      <c r="AI42" s="29"/>
      <c r="AJ42" s="29"/>
      <c r="AK42" s="29"/>
      <c r="AL42" s="29"/>
      <c r="AM42" s="9"/>
      <c r="AN42" s="9"/>
      <c r="AO42" s="9"/>
      <c r="AP42" s="73"/>
      <c r="AQ42" s="73"/>
    </row>
    <row r="43" spans="3:43" s="17" customFormat="1" ht="12.75" customHeight="1">
      <c r="C43" s="73"/>
      <c r="D43" s="73"/>
      <c r="E43" s="73"/>
      <c r="F43" s="73"/>
      <c r="G43" s="73"/>
      <c r="H43" s="74"/>
      <c r="I43" s="74"/>
      <c r="J43" s="74"/>
      <c r="K43" s="74"/>
      <c r="L43" s="74"/>
      <c r="M43" s="71" t="str">
        <f>IF(W28&lt;='11 - Tax Abatement'!$R$21,M42*1.03," ")</f>
        <v> </v>
      </c>
      <c r="N43" s="9"/>
      <c r="O43" s="517" t="s">
        <v>44</v>
      </c>
      <c r="P43" s="518"/>
      <c r="Q43" s="518"/>
      <c r="R43" s="518"/>
      <c r="S43" s="518"/>
      <c r="T43" s="518"/>
      <c r="U43" s="518"/>
      <c r="V43" s="518"/>
      <c r="W43" s="519"/>
      <c r="X43" s="426">
        <f>SUM(R27:V41,AN27:AR41)</f>
        <v>0</v>
      </c>
      <c r="Y43" s="402"/>
      <c r="Z43" s="402"/>
      <c r="AA43" s="402"/>
      <c r="AB43" s="402"/>
      <c r="AC43" s="403"/>
      <c r="AD43" s="29"/>
      <c r="AE43" s="29"/>
      <c r="AF43" s="29"/>
      <c r="AG43" s="29"/>
      <c r="AH43" s="29"/>
      <c r="AI43" s="29"/>
      <c r="AJ43" s="29"/>
      <c r="AK43" s="29"/>
      <c r="AL43" s="29"/>
      <c r="AM43" s="9"/>
      <c r="AN43" s="9"/>
      <c r="AO43" s="9"/>
      <c r="AP43" s="73"/>
      <c r="AQ43" s="73"/>
    </row>
    <row r="44" spans="3:43" s="17" customFormat="1" ht="12.75" customHeight="1">
      <c r="C44" s="73"/>
      <c r="D44" s="73"/>
      <c r="E44" s="73"/>
      <c r="F44" s="73"/>
      <c r="G44" s="73"/>
      <c r="H44" s="74"/>
      <c r="I44" s="74"/>
      <c r="J44" s="74"/>
      <c r="K44" s="74"/>
      <c r="L44" s="74"/>
      <c r="M44" s="71" t="str">
        <f>IF(W29&lt;='11 - Tax Abatement'!$R$21,M43*1.03," ")</f>
        <v> </v>
      </c>
      <c r="N44" s="9"/>
      <c r="O44" s="520"/>
      <c r="P44" s="521"/>
      <c r="Q44" s="521"/>
      <c r="R44" s="521"/>
      <c r="S44" s="521"/>
      <c r="T44" s="521"/>
      <c r="U44" s="521"/>
      <c r="V44" s="521"/>
      <c r="W44" s="522"/>
      <c r="X44" s="492"/>
      <c r="Y44" s="404"/>
      <c r="Z44" s="404"/>
      <c r="AA44" s="404"/>
      <c r="AB44" s="404"/>
      <c r="AC44" s="405"/>
      <c r="AD44" s="29"/>
      <c r="AE44" s="29"/>
      <c r="AF44" s="29"/>
      <c r="AG44" s="29"/>
      <c r="AH44" s="29"/>
      <c r="AI44" s="29"/>
      <c r="AJ44" s="29"/>
      <c r="AK44" s="29"/>
      <c r="AL44" s="29"/>
      <c r="AM44" s="9"/>
      <c r="AN44" s="9"/>
      <c r="AO44" s="9"/>
      <c r="AP44" s="73"/>
      <c r="AQ44" s="73"/>
    </row>
    <row r="45" spans="3:43" s="17" customFormat="1" ht="12.75" customHeight="1">
      <c r="C45" s="73"/>
      <c r="D45" s="73"/>
      <c r="E45" s="73"/>
      <c r="F45" s="73"/>
      <c r="G45" s="73"/>
      <c r="H45" s="74"/>
      <c r="I45" s="74"/>
      <c r="J45" s="74"/>
      <c r="K45" s="74"/>
      <c r="L45" s="74"/>
      <c r="M45" s="71" t="str">
        <f>IF(W30&lt;='11 - Tax Abatement'!$R$21,M44*1.03," ")</f>
        <v> </v>
      </c>
      <c r="N45" s="9"/>
      <c r="O45" s="325" t="s">
        <v>196</v>
      </c>
      <c r="P45" s="325"/>
      <c r="Q45" s="325"/>
      <c r="R45" s="325"/>
      <c r="S45" s="325"/>
      <c r="T45" s="325"/>
      <c r="U45" s="325"/>
      <c r="V45" s="325"/>
      <c r="W45" s="325"/>
      <c r="X45" s="773" t="e">
        <f>X43*T9</f>
        <v>#DIV/0!</v>
      </c>
      <c r="Y45" s="774"/>
      <c r="Z45" s="774"/>
      <c r="AA45" s="774"/>
      <c r="AB45" s="774"/>
      <c r="AC45" s="775"/>
      <c r="AD45" s="29"/>
      <c r="AE45" s="29"/>
      <c r="AF45" s="29"/>
      <c r="AG45" s="29"/>
      <c r="AH45" s="29"/>
      <c r="AI45" s="29"/>
      <c r="AJ45" s="29"/>
      <c r="AK45" s="29"/>
      <c r="AL45" s="29"/>
      <c r="AM45" s="9"/>
      <c r="AN45" s="9"/>
      <c r="AO45" s="9"/>
      <c r="AP45" s="73"/>
      <c r="AQ45" s="73"/>
    </row>
    <row r="46" spans="3:43" s="17" customFormat="1" ht="12.75" customHeight="1">
      <c r="C46" s="73"/>
      <c r="D46" s="73"/>
      <c r="E46" s="73"/>
      <c r="F46" s="73"/>
      <c r="G46" s="73"/>
      <c r="H46" s="74"/>
      <c r="I46" s="74"/>
      <c r="J46" s="74"/>
      <c r="K46" s="74"/>
      <c r="L46" s="74"/>
      <c r="M46" s="71" t="str">
        <f>IF(W31&lt;='11 - Tax Abatement'!$R$21,M45*1.03," ")</f>
        <v> </v>
      </c>
      <c r="N46" s="9"/>
      <c r="O46" s="325"/>
      <c r="P46" s="325"/>
      <c r="Q46" s="325"/>
      <c r="R46" s="325"/>
      <c r="S46" s="325"/>
      <c r="T46" s="325"/>
      <c r="U46" s="325"/>
      <c r="V46" s="325"/>
      <c r="W46" s="325"/>
      <c r="X46" s="514" t="e">
        <f>X45*AJ9</f>
        <v>#DIV/0!</v>
      </c>
      <c r="Y46" s="515"/>
      <c r="Z46" s="515"/>
      <c r="AA46" s="515"/>
      <c r="AB46" s="515"/>
      <c r="AC46" s="516"/>
      <c r="AD46" s="29"/>
      <c r="AE46" s="29"/>
      <c r="AF46" s="29"/>
      <c r="AG46" s="29"/>
      <c r="AH46" s="29"/>
      <c r="AI46" s="29"/>
      <c r="AJ46" s="29"/>
      <c r="AK46" s="29"/>
      <c r="AL46" s="29"/>
      <c r="AM46" s="9"/>
      <c r="AN46" s="9"/>
      <c r="AO46" s="9"/>
      <c r="AP46" s="73"/>
      <c r="AQ46" s="73"/>
    </row>
    <row r="47" spans="3:43" s="17" customFormat="1" ht="12.75" customHeight="1">
      <c r="C47" s="73"/>
      <c r="D47" s="73"/>
      <c r="E47" s="73"/>
      <c r="F47" s="73"/>
      <c r="G47" s="73"/>
      <c r="H47" s="74"/>
      <c r="I47" s="74"/>
      <c r="J47" s="74"/>
      <c r="K47" s="74"/>
      <c r="L47" s="74"/>
      <c r="M47" s="71" t="str">
        <f>IF(W32&lt;='11 - Tax Abatement'!$R$21,M46*1.03," ")</f>
        <v> </v>
      </c>
      <c r="N47" s="9"/>
      <c r="O47" s="9"/>
      <c r="P47" s="9"/>
      <c r="Q47" s="9"/>
      <c r="R47" s="72"/>
      <c r="S47" s="72"/>
      <c r="T47" s="72"/>
      <c r="U47" s="72"/>
      <c r="V47" s="72"/>
      <c r="W47" s="29"/>
      <c r="X47" s="29"/>
      <c r="Y47" s="29"/>
      <c r="Z47" s="29"/>
      <c r="AA47" s="29"/>
      <c r="AB47" s="29"/>
      <c r="AC47" s="29"/>
      <c r="AD47" s="29"/>
      <c r="AE47" s="29"/>
      <c r="AF47" s="29"/>
      <c r="AG47" s="29"/>
      <c r="AH47" s="29"/>
      <c r="AI47" s="29"/>
      <c r="AJ47" s="29"/>
      <c r="AK47" s="29"/>
      <c r="AL47" s="29"/>
      <c r="AM47" s="9"/>
      <c r="AN47" s="9"/>
      <c r="AO47" s="9"/>
      <c r="AP47" s="73"/>
      <c r="AQ47" s="73"/>
    </row>
    <row r="48" spans="1:44" ht="12.75" customHeight="1">
      <c r="A48" s="25" t="s">
        <v>149</v>
      </c>
      <c r="G48" s="5"/>
      <c r="AR48" s="22"/>
    </row>
    <row r="49" spans="1:44" ht="12.75" customHeight="1">
      <c r="A49" s="74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50"/>
      <c r="AL49" s="750"/>
      <c r="AM49" s="750"/>
      <c r="AN49" s="750"/>
      <c r="AO49" s="750"/>
      <c r="AP49" s="750"/>
      <c r="AQ49" s="751"/>
      <c r="AR49" s="1"/>
    </row>
    <row r="50" spans="1:44" s="21" customFormat="1" ht="15.75" customHeight="1">
      <c r="A50" s="752"/>
      <c r="B50" s="753"/>
      <c r="C50" s="753"/>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c r="AI50" s="753"/>
      <c r="AJ50" s="753"/>
      <c r="AK50" s="753"/>
      <c r="AL50" s="753"/>
      <c r="AM50" s="753"/>
      <c r="AN50" s="753"/>
      <c r="AO50" s="753"/>
      <c r="AP50" s="753"/>
      <c r="AQ50" s="754"/>
      <c r="AR50" s="1"/>
    </row>
    <row r="51" spans="1:44" s="21" customFormat="1" ht="12.75">
      <c r="A51" s="752"/>
      <c r="B51" s="753"/>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3"/>
      <c r="AM51" s="753"/>
      <c r="AN51" s="753"/>
      <c r="AO51" s="753"/>
      <c r="AP51" s="753"/>
      <c r="AQ51" s="754"/>
      <c r="AR51" s="1"/>
    </row>
    <row r="52" spans="1:44" s="21" customFormat="1" ht="27.75" customHeight="1">
      <c r="A52" s="752"/>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753"/>
      <c r="AP52" s="753"/>
      <c r="AQ52" s="754"/>
      <c r="AR52" s="1"/>
    </row>
    <row r="53" spans="1:44" s="17" customFormat="1" ht="39" customHeight="1">
      <c r="A53" s="755"/>
      <c r="B53" s="756"/>
      <c r="C53" s="756"/>
      <c r="D53" s="756"/>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756"/>
      <c r="AL53" s="756"/>
      <c r="AM53" s="756"/>
      <c r="AN53" s="756"/>
      <c r="AO53" s="756"/>
      <c r="AP53" s="756"/>
      <c r="AQ53" s="757"/>
      <c r="AR53" s="1"/>
    </row>
  </sheetData>
  <sheetProtection password="C780" sheet="1" objects="1" scenarios="1"/>
  <mergeCells count="224">
    <mergeCell ref="AN40:AR40"/>
    <mergeCell ref="AI39:AM39"/>
    <mergeCell ref="AI40:AM40"/>
    <mergeCell ref="Y39:AC39"/>
    <mergeCell ref="AD39:AH39"/>
    <mergeCell ref="AN39:AR39"/>
    <mergeCell ref="Y40:AC40"/>
    <mergeCell ref="AD40:AH40"/>
    <mergeCell ref="AN37:AR37"/>
    <mergeCell ref="Y38:AC38"/>
    <mergeCell ref="AD38:AH38"/>
    <mergeCell ref="AN38:AR38"/>
    <mergeCell ref="AI37:AM37"/>
    <mergeCell ref="AI38:AM38"/>
    <mergeCell ref="Y37:AC37"/>
    <mergeCell ref="AD37:AH37"/>
    <mergeCell ref="AN35:AR35"/>
    <mergeCell ref="Y36:AC36"/>
    <mergeCell ref="AD36:AH36"/>
    <mergeCell ref="AN36:AR36"/>
    <mergeCell ref="AI35:AM35"/>
    <mergeCell ref="AI36:AM36"/>
    <mergeCell ref="Y35:AC35"/>
    <mergeCell ref="AD35:AH35"/>
    <mergeCell ref="AN33:AR33"/>
    <mergeCell ref="Y34:AC34"/>
    <mergeCell ref="AD34:AH34"/>
    <mergeCell ref="AN34:AR34"/>
    <mergeCell ref="AI34:AM34"/>
    <mergeCell ref="AI33:AM33"/>
    <mergeCell ref="Y33:AC33"/>
    <mergeCell ref="AD33:AH33"/>
    <mergeCell ref="AN31:AR31"/>
    <mergeCell ref="Y32:AC32"/>
    <mergeCell ref="AD32:AH32"/>
    <mergeCell ref="AN32:AR32"/>
    <mergeCell ref="AI31:AM31"/>
    <mergeCell ref="AI32:AM32"/>
    <mergeCell ref="Y31:AC31"/>
    <mergeCell ref="AD31:AH31"/>
    <mergeCell ref="AN29:AR29"/>
    <mergeCell ref="Y30:AC30"/>
    <mergeCell ref="AD30:AH30"/>
    <mergeCell ref="AN30:AR30"/>
    <mergeCell ref="AI29:AM29"/>
    <mergeCell ref="AI30:AM30"/>
    <mergeCell ref="Y29:AC29"/>
    <mergeCell ref="AD29:AH29"/>
    <mergeCell ref="W39:X39"/>
    <mergeCell ref="W37:X37"/>
    <mergeCell ref="W38:X38"/>
    <mergeCell ref="AN25:AR25"/>
    <mergeCell ref="AN26:AR26"/>
    <mergeCell ref="W25:X26"/>
    <mergeCell ref="AI25:AM25"/>
    <mergeCell ref="AI26:AM26"/>
    <mergeCell ref="AD26:AH26"/>
    <mergeCell ref="AD25:AH25"/>
    <mergeCell ref="AN28:AR28"/>
    <mergeCell ref="AI27:AM27"/>
    <mergeCell ref="AI28:AM28"/>
    <mergeCell ref="AJ11:AN11"/>
    <mergeCell ref="AE11:AI11"/>
    <mergeCell ref="AN27:AR27"/>
    <mergeCell ref="Y18:AF19"/>
    <mergeCell ref="AG18:AL19"/>
    <mergeCell ref="Y14:AF15"/>
    <mergeCell ref="Y16:AF17"/>
    <mergeCell ref="P10:S10"/>
    <mergeCell ref="T10:W10"/>
    <mergeCell ref="AE7:AI8"/>
    <mergeCell ref="Y28:AC28"/>
    <mergeCell ref="AD28:AH28"/>
    <mergeCell ref="Z11:AD11"/>
    <mergeCell ref="T12:W12"/>
    <mergeCell ref="P11:S11"/>
    <mergeCell ref="T11:W11"/>
    <mergeCell ref="Z7:AD8"/>
    <mergeCell ref="B9:O9"/>
    <mergeCell ref="P9:S9"/>
    <mergeCell ref="T9:W9"/>
    <mergeCell ref="AE9:AI9"/>
    <mergeCell ref="AE10:AI10"/>
    <mergeCell ref="AD27:AH27"/>
    <mergeCell ref="AG20:AL21"/>
    <mergeCell ref="Y25:AC25"/>
    <mergeCell ref="AJ10:AN10"/>
    <mergeCell ref="AG14:AL15"/>
    <mergeCell ref="AG16:AL17"/>
    <mergeCell ref="AJ7:AN8"/>
    <mergeCell ref="AJ9:AN9"/>
    <mergeCell ref="R33:V33"/>
    <mergeCell ref="M33:Q33"/>
    <mergeCell ref="B12:O12"/>
    <mergeCell ref="R30:V30"/>
    <mergeCell ref="R31:V31"/>
    <mergeCell ref="R32:V32"/>
    <mergeCell ref="M28:Q28"/>
    <mergeCell ref="B10:O10"/>
    <mergeCell ref="H39:L39"/>
    <mergeCell ref="H40:L40"/>
    <mergeCell ref="R39:V39"/>
    <mergeCell ref="R40:V40"/>
    <mergeCell ref="M39:Q39"/>
    <mergeCell ref="M40:Q40"/>
    <mergeCell ref="R36:V36"/>
    <mergeCell ref="M34:Q34"/>
    <mergeCell ref="M35:Q35"/>
    <mergeCell ref="H38:L38"/>
    <mergeCell ref="M37:Q37"/>
    <mergeCell ref="M38:Q38"/>
    <mergeCell ref="A39:B39"/>
    <mergeCell ref="A40:B40"/>
    <mergeCell ref="H30:L30"/>
    <mergeCell ref="H35:L35"/>
    <mergeCell ref="H36:L36"/>
    <mergeCell ref="H37:L37"/>
    <mergeCell ref="H31:L31"/>
    <mergeCell ref="H32:L32"/>
    <mergeCell ref="H33:L33"/>
    <mergeCell ref="H34:L34"/>
    <mergeCell ref="A1:AQ1"/>
    <mergeCell ref="L3:X3"/>
    <mergeCell ref="L4:X4"/>
    <mergeCell ref="AH3:AQ3"/>
    <mergeCell ref="AH4:AQ4"/>
    <mergeCell ref="L5:X5"/>
    <mergeCell ref="P7:S8"/>
    <mergeCell ref="T7:W8"/>
    <mergeCell ref="B7:O8"/>
    <mergeCell ref="B11:O11"/>
    <mergeCell ref="P12:S12"/>
    <mergeCell ref="R25:V25"/>
    <mergeCell ref="R26:V26"/>
    <mergeCell ref="M25:Q25"/>
    <mergeCell ref="M26:Q26"/>
    <mergeCell ref="I14:Q15"/>
    <mergeCell ref="R14:W15"/>
    <mergeCell ref="W28:X28"/>
    <mergeCell ref="A25:B26"/>
    <mergeCell ref="C25:G25"/>
    <mergeCell ref="C26:G26"/>
    <mergeCell ref="A28:B28"/>
    <mergeCell ref="H25:L25"/>
    <mergeCell ref="R27:V27"/>
    <mergeCell ref="A37:B37"/>
    <mergeCell ref="A34:B34"/>
    <mergeCell ref="C27:G27"/>
    <mergeCell ref="A27:B27"/>
    <mergeCell ref="C32:G32"/>
    <mergeCell ref="C33:G33"/>
    <mergeCell ref="C34:G34"/>
    <mergeCell ref="A30:B30"/>
    <mergeCell ref="A32:B32"/>
    <mergeCell ref="A31:B31"/>
    <mergeCell ref="A29:B29"/>
    <mergeCell ref="A38:B38"/>
    <mergeCell ref="W30:X30"/>
    <mergeCell ref="W31:X31"/>
    <mergeCell ref="W36:X36"/>
    <mergeCell ref="W32:X32"/>
    <mergeCell ref="W33:X33"/>
    <mergeCell ref="W34:X34"/>
    <mergeCell ref="A33:B33"/>
    <mergeCell ref="A35:B35"/>
    <mergeCell ref="A36:B36"/>
    <mergeCell ref="A41:B41"/>
    <mergeCell ref="R37:V37"/>
    <mergeCell ref="R38:V38"/>
    <mergeCell ref="C36:G36"/>
    <mergeCell ref="C37:G37"/>
    <mergeCell ref="C38:G38"/>
    <mergeCell ref="C39:G39"/>
    <mergeCell ref="C40:G40"/>
    <mergeCell ref="C41:G41"/>
    <mergeCell ref="H41:L41"/>
    <mergeCell ref="AD41:AH41"/>
    <mergeCell ref="AN41:AR41"/>
    <mergeCell ref="AI41:AM41"/>
    <mergeCell ref="X43:AC44"/>
    <mergeCell ref="W41:X41"/>
    <mergeCell ref="O43:W44"/>
    <mergeCell ref="M41:Q41"/>
    <mergeCell ref="Y41:AC41"/>
    <mergeCell ref="C30:G30"/>
    <mergeCell ref="C31:G31"/>
    <mergeCell ref="O45:W46"/>
    <mergeCell ref="W40:X40"/>
    <mergeCell ref="R41:V41"/>
    <mergeCell ref="X45:AC45"/>
    <mergeCell ref="X46:AC46"/>
    <mergeCell ref="M36:Q36"/>
    <mergeCell ref="R34:V34"/>
    <mergeCell ref="R35:V35"/>
    <mergeCell ref="I16:Q17"/>
    <mergeCell ref="R16:W17"/>
    <mergeCell ref="C28:G28"/>
    <mergeCell ref="C29:G29"/>
    <mergeCell ref="M29:Q29"/>
    <mergeCell ref="M27:Q27"/>
    <mergeCell ref="H28:L28"/>
    <mergeCell ref="H27:L27"/>
    <mergeCell ref="I20:Q21"/>
    <mergeCell ref="R20:W21"/>
    <mergeCell ref="X20:X21"/>
    <mergeCell ref="Y20:AF21"/>
    <mergeCell ref="I18:Q19"/>
    <mergeCell ref="R18:W19"/>
    <mergeCell ref="W35:X35"/>
    <mergeCell ref="W27:X27"/>
    <mergeCell ref="W29:X29"/>
    <mergeCell ref="M30:Q30"/>
    <mergeCell ref="M31:Q31"/>
    <mergeCell ref="M32:Q32"/>
    <mergeCell ref="A49:AQ53"/>
    <mergeCell ref="I22:Q23"/>
    <mergeCell ref="R22:W23"/>
    <mergeCell ref="C35:G35"/>
    <mergeCell ref="H29:L29"/>
    <mergeCell ref="R29:V29"/>
    <mergeCell ref="Y26:AC26"/>
    <mergeCell ref="H26:L26"/>
    <mergeCell ref="R28:V28"/>
    <mergeCell ref="Y27:AC27"/>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rowBreaks count="1" manualBreakCount="1">
    <brk id="47" max="255" man="1"/>
  </rowBreaks>
</worksheet>
</file>

<file path=xl/worksheets/sheet15.xml><?xml version="1.0" encoding="utf-8"?>
<worksheet xmlns="http://schemas.openxmlformats.org/spreadsheetml/2006/main" xmlns:r="http://schemas.openxmlformats.org/officeDocument/2006/relationships">
  <sheetPr codeName="Sheet6"/>
  <dimension ref="A1:BF57"/>
  <sheetViews>
    <sheetView zoomScalePageLayoutView="0" workbookViewId="0" topLeftCell="A1">
      <selection activeCell="Y49" sqref="Y49:AD49"/>
    </sheetView>
  </sheetViews>
  <sheetFormatPr defaultColWidth="9.140625" defaultRowHeight="12.75"/>
  <cols>
    <col min="1" max="1" width="3.140625" style="1" customWidth="1"/>
    <col min="2" max="21" width="2.00390625" style="1" customWidth="1"/>
    <col min="22" max="22" width="3.28125" style="1" customWidth="1"/>
    <col min="23" max="31" width="2.00390625" style="1" customWidth="1"/>
    <col min="32" max="32" width="2.8515625" style="1" customWidth="1"/>
    <col min="33" max="45" width="2.00390625" style="1" customWidth="1"/>
    <col min="46" max="16384" width="9.140625" style="1" customWidth="1"/>
  </cols>
  <sheetData>
    <row r="1" spans="1:45" ht="19.5" thickBot="1">
      <c r="A1" s="147" t="s">
        <v>146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row>
    <row r="2" spans="1:45" ht="13.5" thickTop="1">
      <c r="A2" s="2" t="s">
        <v>171</v>
      </c>
      <c r="B2" s="2"/>
      <c r="L2" s="5"/>
      <c r="M2" s="206">
        <f>'Development Information'!M4</f>
        <v>0</v>
      </c>
      <c r="N2" s="206"/>
      <c r="O2" s="206"/>
      <c r="P2" s="206"/>
      <c r="Q2" s="206"/>
      <c r="R2" s="206"/>
      <c r="S2" s="206"/>
      <c r="T2" s="206"/>
      <c r="U2" s="206"/>
      <c r="V2" s="206"/>
      <c r="W2" s="206"/>
      <c r="X2" s="206"/>
      <c r="Y2" s="206"/>
      <c r="Z2" s="206"/>
      <c r="AB2" s="15" t="s">
        <v>136</v>
      </c>
      <c r="AD2" s="41"/>
      <c r="AE2" s="13"/>
      <c r="AF2" s="13"/>
      <c r="AG2" s="13"/>
      <c r="AH2" s="13"/>
      <c r="AI2" s="13"/>
      <c r="AJ2" s="206">
        <f>'Development Information'!M8</f>
        <v>0</v>
      </c>
      <c r="AK2" s="206"/>
      <c r="AL2" s="206"/>
      <c r="AM2" s="206"/>
      <c r="AN2" s="206"/>
      <c r="AO2" s="206"/>
      <c r="AP2" s="206"/>
      <c r="AQ2" s="206"/>
      <c r="AR2" s="206"/>
      <c r="AS2" s="206"/>
    </row>
    <row r="3" spans="1:45" ht="12.75">
      <c r="A3" s="2" t="s">
        <v>60</v>
      </c>
      <c r="B3" s="2"/>
      <c r="M3" s="175">
        <f>'Development Information'!M5</f>
        <v>0</v>
      </c>
      <c r="N3" s="175"/>
      <c r="O3" s="175"/>
      <c r="P3" s="175"/>
      <c r="Q3" s="175"/>
      <c r="R3" s="175"/>
      <c r="S3" s="175"/>
      <c r="T3" s="175"/>
      <c r="U3" s="175"/>
      <c r="V3" s="175"/>
      <c r="W3" s="175"/>
      <c r="X3" s="175"/>
      <c r="Y3" s="175"/>
      <c r="Z3" s="175"/>
      <c r="AB3" s="15" t="s">
        <v>137</v>
      </c>
      <c r="AD3" s="11"/>
      <c r="AE3" s="13"/>
      <c r="AF3" s="13"/>
      <c r="AG3" s="13"/>
      <c r="AH3" s="13"/>
      <c r="AI3" s="13"/>
      <c r="AJ3" s="175">
        <f>'Development Information'!M9</f>
        <v>0</v>
      </c>
      <c r="AK3" s="175"/>
      <c r="AL3" s="175"/>
      <c r="AM3" s="175"/>
      <c r="AN3" s="175"/>
      <c r="AO3" s="175"/>
      <c r="AP3" s="175"/>
      <c r="AQ3" s="175"/>
      <c r="AR3" s="175"/>
      <c r="AS3" s="175"/>
    </row>
    <row r="4" spans="1:45" ht="12.75">
      <c r="A4" s="2" t="s">
        <v>61</v>
      </c>
      <c r="B4" s="2"/>
      <c r="M4" s="175">
        <f>'Development Information'!M6</f>
        <v>0</v>
      </c>
      <c r="N4" s="175"/>
      <c r="O4" s="175"/>
      <c r="P4" s="175"/>
      <c r="Q4" s="175"/>
      <c r="R4" s="175"/>
      <c r="S4" s="175"/>
      <c r="T4" s="175"/>
      <c r="U4" s="175"/>
      <c r="V4" s="175"/>
      <c r="W4" s="175"/>
      <c r="X4" s="175"/>
      <c r="Y4" s="175"/>
      <c r="Z4" s="175"/>
      <c r="AD4" s="44"/>
      <c r="AE4" s="13"/>
      <c r="AF4" s="13"/>
      <c r="AG4" s="13"/>
      <c r="AH4" s="13"/>
      <c r="AI4" s="13"/>
      <c r="AJ4" s="13"/>
      <c r="AK4" s="13"/>
      <c r="AL4" s="13"/>
      <c r="AM4" s="13"/>
      <c r="AN4" s="13"/>
      <c r="AO4" s="34"/>
      <c r="AP4" s="34"/>
      <c r="AQ4" s="34"/>
      <c r="AR4" s="34"/>
      <c r="AS4" s="34"/>
    </row>
    <row r="5" spans="12:45" ht="12.75">
      <c r="L5" s="5"/>
      <c r="M5" s="5"/>
      <c r="AD5" s="43"/>
      <c r="AE5" s="13"/>
      <c r="AF5" s="13"/>
      <c r="AG5" s="13"/>
      <c r="AH5" s="13"/>
      <c r="AI5" s="13"/>
      <c r="AJ5" s="13"/>
      <c r="AK5" s="13"/>
      <c r="AL5" s="13"/>
      <c r="AM5" s="13"/>
      <c r="AN5" s="13"/>
      <c r="AO5" s="24"/>
      <c r="AP5" s="24"/>
      <c r="AQ5" s="24"/>
      <c r="AR5" s="24"/>
      <c r="AS5" s="24"/>
    </row>
    <row r="6" spans="1:42" ht="12.75">
      <c r="A6" s="13"/>
      <c r="B6" s="13"/>
      <c r="C6" s="194" t="s">
        <v>321</v>
      </c>
      <c r="D6" s="195"/>
      <c r="E6" s="195"/>
      <c r="F6" s="195"/>
      <c r="G6" s="195"/>
      <c r="H6" s="195"/>
      <c r="I6" s="195"/>
      <c r="J6" s="195"/>
      <c r="K6" s="195"/>
      <c r="L6" s="195"/>
      <c r="M6" s="195"/>
      <c r="N6" s="195"/>
      <c r="O6" s="195"/>
      <c r="P6" s="196"/>
      <c r="Q6" s="214" t="s">
        <v>317</v>
      </c>
      <c r="R6" s="214"/>
      <c r="S6" s="214"/>
      <c r="T6" s="214"/>
      <c r="U6" s="214" t="s">
        <v>297</v>
      </c>
      <c r="V6" s="214"/>
      <c r="W6" s="214"/>
      <c r="X6" s="214"/>
      <c r="AB6" s="214" t="s">
        <v>332</v>
      </c>
      <c r="AC6" s="214"/>
      <c r="AD6" s="214"/>
      <c r="AE6" s="214"/>
      <c r="AF6" s="214"/>
      <c r="AG6" s="300" t="s">
        <v>324</v>
      </c>
      <c r="AH6" s="300"/>
      <c r="AI6" s="300"/>
      <c r="AJ6" s="300"/>
      <c r="AK6" s="300"/>
      <c r="AL6" s="300" t="s">
        <v>325</v>
      </c>
      <c r="AM6" s="301"/>
      <c r="AN6" s="301"/>
      <c r="AO6" s="301"/>
      <c r="AP6" s="301"/>
    </row>
    <row r="7" spans="1:42" ht="12.75">
      <c r="A7" s="13"/>
      <c r="B7" s="13"/>
      <c r="C7" s="197"/>
      <c r="D7" s="198"/>
      <c r="E7" s="198"/>
      <c r="F7" s="198"/>
      <c r="G7" s="198"/>
      <c r="H7" s="198"/>
      <c r="I7" s="198"/>
      <c r="J7" s="198"/>
      <c r="K7" s="198"/>
      <c r="L7" s="198"/>
      <c r="M7" s="198"/>
      <c r="N7" s="198"/>
      <c r="O7" s="198"/>
      <c r="P7" s="199"/>
      <c r="Q7" s="214"/>
      <c r="R7" s="214"/>
      <c r="S7" s="214"/>
      <c r="T7" s="214"/>
      <c r="U7" s="214"/>
      <c r="V7" s="214"/>
      <c r="W7" s="214"/>
      <c r="X7" s="214"/>
      <c r="AB7" s="214"/>
      <c r="AC7" s="214"/>
      <c r="AD7" s="214"/>
      <c r="AE7" s="214"/>
      <c r="AF7" s="214"/>
      <c r="AG7" s="300"/>
      <c r="AH7" s="300"/>
      <c r="AI7" s="300"/>
      <c r="AJ7" s="300"/>
      <c r="AK7" s="300"/>
      <c r="AL7" s="301"/>
      <c r="AM7" s="301"/>
      <c r="AN7" s="301"/>
      <c r="AO7" s="301"/>
      <c r="AP7" s="301"/>
    </row>
    <row r="8" spans="1:42" ht="12" customHeight="1">
      <c r="A8" s="46"/>
      <c r="B8" s="13"/>
      <c r="C8" s="309" t="s">
        <v>313</v>
      </c>
      <c r="D8" s="309"/>
      <c r="E8" s="309"/>
      <c r="F8" s="309"/>
      <c r="G8" s="309"/>
      <c r="H8" s="309"/>
      <c r="I8" s="309"/>
      <c r="J8" s="309"/>
      <c r="K8" s="309"/>
      <c r="L8" s="309"/>
      <c r="M8" s="309"/>
      <c r="N8" s="309"/>
      <c r="O8" s="309"/>
      <c r="P8" s="309"/>
      <c r="Q8" s="160">
        <f>'Development Information'!AI31</f>
        <v>0</v>
      </c>
      <c r="R8" s="160"/>
      <c r="S8" s="160"/>
      <c r="T8" s="160"/>
      <c r="U8" s="305" t="e">
        <f>Q8/Q11</f>
        <v>#DIV/0!</v>
      </c>
      <c r="V8" s="305"/>
      <c r="W8" s="305"/>
      <c r="X8" s="305"/>
      <c r="AB8" s="40" t="s">
        <v>323</v>
      </c>
      <c r="AC8" s="40"/>
      <c r="AD8" s="40"/>
      <c r="AE8" s="40"/>
      <c r="AF8" s="40"/>
      <c r="AG8" s="306">
        <f>'Development Information'!H44</f>
        <v>1</v>
      </c>
      <c r="AH8" s="160"/>
      <c r="AI8" s="160"/>
      <c r="AJ8" s="160"/>
      <c r="AK8" s="160"/>
      <c r="AL8" s="307">
        <f>AG8/AG10</f>
        <v>1</v>
      </c>
      <c r="AM8" s="307"/>
      <c r="AN8" s="307"/>
      <c r="AO8" s="307"/>
      <c r="AP8" s="307"/>
    </row>
    <row r="9" spans="3:42" ht="12.75">
      <c r="C9" s="308" t="s">
        <v>333</v>
      </c>
      <c r="D9" s="308"/>
      <c r="E9" s="308"/>
      <c r="F9" s="308"/>
      <c r="G9" s="308"/>
      <c r="H9" s="308"/>
      <c r="I9" s="308"/>
      <c r="J9" s="308"/>
      <c r="K9" s="308"/>
      <c r="L9" s="308"/>
      <c r="M9" s="308"/>
      <c r="N9" s="308"/>
      <c r="O9" s="308"/>
      <c r="P9" s="308"/>
      <c r="Q9" s="160">
        <f>'Development Information'!AI33</f>
        <v>0</v>
      </c>
      <c r="R9" s="160"/>
      <c r="S9" s="160"/>
      <c r="T9" s="160"/>
      <c r="U9" s="305" t="e">
        <f>Q9/Q11</f>
        <v>#DIV/0!</v>
      </c>
      <c r="V9" s="305"/>
      <c r="W9" s="305"/>
      <c r="X9" s="305"/>
      <c r="AB9" s="40" t="s">
        <v>322</v>
      </c>
      <c r="AC9" s="40"/>
      <c r="AD9" s="40"/>
      <c r="AE9" s="40"/>
      <c r="AF9" s="40"/>
      <c r="AG9" s="306">
        <f>'Development Information'!H46</f>
        <v>0</v>
      </c>
      <c r="AH9" s="160"/>
      <c r="AI9" s="160"/>
      <c r="AJ9" s="160"/>
      <c r="AK9" s="160"/>
      <c r="AL9" s="307">
        <f>AG9/AG10</f>
        <v>0</v>
      </c>
      <c r="AM9" s="307"/>
      <c r="AN9" s="307"/>
      <c r="AO9" s="307"/>
      <c r="AP9" s="307"/>
    </row>
    <row r="10" spans="3:58" ht="12.75">
      <c r="C10" s="318" t="s">
        <v>320</v>
      </c>
      <c r="D10" s="318"/>
      <c r="E10" s="318"/>
      <c r="F10" s="318"/>
      <c r="G10" s="318"/>
      <c r="H10" s="318"/>
      <c r="I10" s="318"/>
      <c r="J10" s="318"/>
      <c r="K10" s="318"/>
      <c r="L10" s="318"/>
      <c r="M10" s="318"/>
      <c r="N10" s="318"/>
      <c r="O10" s="318"/>
      <c r="P10" s="318"/>
      <c r="Q10" s="160">
        <f>'Development Information'!AI35</f>
        <v>0</v>
      </c>
      <c r="R10" s="160"/>
      <c r="S10" s="160"/>
      <c r="T10" s="160"/>
      <c r="U10" s="305" t="e">
        <f>Q10/Q11</f>
        <v>#DIV/0!</v>
      </c>
      <c r="V10" s="305"/>
      <c r="W10" s="305"/>
      <c r="X10" s="305"/>
      <c r="AB10" s="214" t="s">
        <v>88</v>
      </c>
      <c r="AC10" s="214"/>
      <c r="AD10" s="214"/>
      <c r="AE10" s="214"/>
      <c r="AF10" s="214"/>
      <c r="AG10" s="306">
        <f>'Development Information'!H48</f>
        <v>1</v>
      </c>
      <c r="AH10" s="160"/>
      <c r="AI10" s="160"/>
      <c r="AJ10" s="160"/>
      <c r="AK10" s="160"/>
      <c r="AL10" s="307">
        <f>AG10/AG10</f>
        <v>1</v>
      </c>
      <c r="AM10" s="307"/>
      <c r="AN10" s="307"/>
      <c r="AO10" s="307"/>
      <c r="AP10" s="307"/>
      <c r="AT10" s="17"/>
      <c r="AU10" s="17"/>
      <c r="AV10" s="17"/>
      <c r="AW10" s="17"/>
      <c r="AX10" s="17"/>
      <c r="AY10" s="17"/>
      <c r="AZ10" s="17"/>
      <c r="BA10" s="17"/>
      <c r="BB10" s="17"/>
      <c r="BC10" s="17"/>
      <c r="BD10" s="17"/>
      <c r="BE10" s="17"/>
      <c r="BF10" s="17"/>
    </row>
    <row r="11" spans="3:58" ht="12.75">
      <c r="C11" s="316" t="s">
        <v>23</v>
      </c>
      <c r="D11" s="316"/>
      <c r="E11" s="316"/>
      <c r="F11" s="316"/>
      <c r="G11" s="316"/>
      <c r="H11" s="316"/>
      <c r="I11" s="316"/>
      <c r="J11" s="316"/>
      <c r="K11" s="316"/>
      <c r="L11" s="316"/>
      <c r="M11" s="316"/>
      <c r="N11" s="316"/>
      <c r="O11" s="316"/>
      <c r="P11" s="316"/>
      <c r="Q11" s="317">
        <f>'Development Information'!AI37</f>
        <v>0</v>
      </c>
      <c r="R11" s="317"/>
      <c r="S11" s="317"/>
      <c r="T11" s="317"/>
      <c r="U11" s="305" t="e">
        <f>Q11/Q11</f>
        <v>#DIV/0!</v>
      </c>
      <c r="V11" s="305"/>
      <c r="W11" s="305"/>
      <c r="X11" s="305"/>
      <c r="AT11" s="17"/>
      <c r="AU11" s="17"/>
      <c r="AV11" s="17"/>
      <c r="AW11" s="17"/>
      <c r="AX11" s="17"/>
      <c r="AY11" s="17"/>
      <c r="AZ11" s="17"/>
      <c r="BA11" s="17"/>
      <c r="BB11" s="17"/>
      <c r="BC11" s="17"/>
      <c r="BD11" s="17"/>
      <c r="BE11" s="17"/>
      <c r="BF11" s="17"/>
    </row>
    <row r="12" spans="43:58" ht="12.75">
      <c r="AQ12" s="36"/>
      <c r="AR12" s="36"/>
      <c r="AS12" s="36"/>
      <c r="AT12" s="17"/>
      <c r="AU12" s="17"/>
      <c r="AV12" s="17"/>
      <c r="AW12" s="17"/>
      <c r="AX12" s="17"/>
      <c r="AY12" s="17"/>
      <c r="AZ12" s="17"/>
      <c r="BA12" s="17"/>
      <c r="BB12" s="17"/>
      <c r="BC12" s="17"/>
      <c r="BD12" s="17"/>
      <c r="BE12" s="17"/>
      <c r="BF12" s="17"/>
    </row>
    <row r="13" spans="9:58" ht="12.75">
      <c r="I13" s="157" t="s">
        <v>197</v>
      </c>
      <c r="J13" s="157"/>
      <c r="K13" s="157"/>
      <c r="L13" s="157"/>
      <c r="M13" s="157"/>
      <c r="N13" s="157"/>
      <c r="O13" s="157"/>
      <c r="P13" s="157"/>
      <c r="Q13" s="157"/>
      <c r="R13" s="400"/>
      <c r="S13" s="400"/>
      <c r="T13" s="400"/>
      <c r="U13" s="400"/>
      <c r="V13" s="400"/>
      <c r="W13" s="400"/>
      <c r="X13" s="80"/>
      <c r="Y13" s="157" t="s">
        <v>202</v>
      </c>
      <c r="Z13" s="157"/>
      <c r="AA13" s="157"/>
      <c r="AB13" s="157"/>
      <c r="AC13" s="157"/>
      <c r="AD13" s="157"/>
      <c r="AE13" s="157"/>
      <c r="AF13" s="157"/>
      <c r="AG13" s="349"/>
      <c r="AH13" s="349"/>
      <c r="AI13" s="349"/>
      <c r="AJ13" s="349"/>
      <c r="AK13" s="349"/>
      <c r="AL13" s="349"/>
      <c r="AT13" s="17"/>
      <c r="AU13" s="17"/>
      <c r="AV13" s="17"/>
      <c r="AW13" s="17"/>
      <c r="AX13" s="17"/>
      <c r="AY13" s="17"/>
      <c r="AZ13" s="17"/>
      <c r="BA13" s="17"/>
      <c r="BB13" s="17"/>
      <c r="BC13" s="17"/>
      <c r="BD13" s="17"/>
      <c r="BE13" s="17"/>
      <c r="BF13" s="17"/>
    </row>
    <row r="14" spans="9:58" ht="14.25" customHeight="1">
      <c r="I14" s="157"/>
      <c r="J14" s="157"/>
      <c r="K14" s="157"/>
      <c r="L14" s="157"/>
      <c r="M14" s="157"/>
      <c r="N14" s="157"/>
      <c r="O14" s="157"/>
      <c r="P14" s="157"/>
      <c r="Q14" s="157"/>
      <c r="R14" s="400"/>
      <c r="S14" s="400"/>
      <c r="T14" s="400"/>
      <c r="U14" s="400"/>
      <c r="V14" s="400"/>
      <c r="W14" s="400"/>
      <c r="X14" s="80"/>
      <c r="Y14" s="157"/>
      <c r="Z14" s="157"/>
      <c r="AA14" s="157"/>
      <c r="AB14" s="157"/>
      <c r="AC14" s="157"/>
      <c r="AD14" s="157"/>
      <c r="AE14" s="157"/>
      <c r="AF14" s="157"/>
      <c r="AG14" s="349"/>
      <c r="AH14" s="349"/>
      <c r="AI14" s="349"/>
      <c r="AJ14" s="349"/>
      <c r="AK14" s="349"/>
      <c r="AL14" s="349"/>
      <c r="AT14" s="17"/>
      <c r="AU14" s="17"/>
      <c r="AV14" s="17"/>
      <c r="AW14" s="17"/>
      <c r="AX14" s="17"/>
      <c r="AY14" s="17"/>
      <c r="AZ14" s="17"/>
      <c r="BA14" s="17"/>
      <c r="BB14" s="17"/>
      <c r="BC14" s="17"/>
      <c r="BD14" s="17"/>
      <c r="BE14" s="17"/>
      <c r="BF14" s="17"/>
    </row>
    <row r="15" spans="9:58" ht="15" customHeight="1">
      <c r="I15" s="157" t="s">
        <v>198</v>
      </c>
      <c r="J15" s="157"/>
      <c r="K15" s="157"/>
      <c r="L15" s="157"/>
      <c r="M15" s="157"/>
      <c r="N15" s="157"/>
      <c r="O15" s="157"/>
      <c r="P15" s="157"/>
      <c r="Q15" s="157"/>
      <c r="R15" s="400"/>
      <c r="S15" s="400"/>
      <c r="T15" s="400"/>
      <c r="U15" s="400"/>
      <c r="V15" s="400"/>
      <c r="W15" s="400"/>
      <c r="X15" s="80"/>
      <c r="Y15" s="157" t="s">
        <v>203</v>
      </c>
      <c r="Z15" s="157"/>
      <c r="AA15" s="157"/>
      <c r="AB15" s="157"/>
      <c r="AC15" s="157"/>
      <c r="AD15" s="157"/>
      <c r="AE15" s="157"/>
      <c r="AF15" s="157"/>
      <c r="AG15" s="349"/>
      <c r="AH15" s="349"/>
      <c r="AI15" s="349"/>
      <c r="AJ15" s="349"/>
      <c r="AK15" s="349"/>
      <c r="AL15" s="349"/>
      <c r="AT15" s="17"/>
      <c r="AU15" s="17"/>
      <c r="AV15" s="17"/>
      <c r="AW15" s="17"/>
      <c r="AX15" s="17"/>
      <c r="AY15" s="17"/>
      <c r="AZ15" s="17"/>
      <c r="BA15" s="17"/>
      <c r="BB15" s="17"/>
      <c r="BC15" s="17"/>
      <c r="BD15" s="17"/>
      <c r="BE15" s="17"/>
      <c r="BF15" s="17"/>
    </row>
    <row r="16" spans="9:58" ht="12.75">
      <c r="I16" s="157"/>
      <c r="J16" s="157"/>
      <c r="K16" s="157"/>
      <c r="L16" s="157"/>
      <c r="M16" s="157"/>
      <c r="N16" s="157"/>
      <c r="O16" s="157"/>
      <c r="P16" s="157"/>
      <c r="Q16" s="157"/>
      <c r="R16" s="400"/>
      <c r="S16" s="400"/>
      <c r="T16" s="400"/>
      <c r="U16" s="400"/>
      <c r="V16" s="400"/>
      <c r="W16" s="400"/>
      <c r="X16" s="80"/>
      <c r="Y16" s="157"/>
      <c r="Z16" s="157"/>
      <c r="AA16" s="157"/>
      <c r="AB16" s="157"/>
      <c r="AC16" s="157"/>
      <c r="AD16" s="157"/>
      <c r="AE16" s="157"/>
      <c r="AF16" s="157"/>
      <c r="AG16" s="349"/>
      <c r="AH16" s="349"/>
      <c r="AI16" s="349"/>
      <c r="AJ16" s="349"/>
      <c r="AK16" s="349"/>
      <c r="AL16" s="349"/>
      <c r="AT16" s="17"/>
      <c r="AU16" s="17"/>
      <c r="AV16" s="17"/>
      <c r="AW16" s="17"/>
      <c r="AX16" s="17"/>
      <c r="AY16" s="17"/>
      <c r="AZ16" s="17"/>
      <c r="BA16" s="17"/>
      <c r="BB16" s="17"/>
      <c r="BC16" s="17"/>
      <c r="BD16" s="17"/>
      <c r="BE16" s="17"/>
      <c r="BF16" s="17"/>
    </row>
    <row r="17" spans="9:58" ht="12.75">
      <c r="I17" s="157" t="s">
        <v>199</v>
      </c>
      <c r="J17" s="157"/>
      <c r="K17" s="157"/>
      <c r="L17" s="157"/>
      <c r="M17" s="157"/>
      <c r="N17" s="157"/>
      <c r="O17" s="157"/>
      <c r="P17" s="157"/>
      <c r="Q17" s="157"/>
      <c r="R17" s="156"/>
      <c r="S17" s="156"/>
      <c r="T17" s="156"/>
      <c r="U17" s="156"/>
      <c r="V17" s="156"/>
      <c r="W17" s="156"/>
      <c r="X17" s="80"/>
      <c r="Y17" s="517" t="s">
        <v>204</v>
      </c>
      <c r="Z17" s="518"/>
      <c r="AA17" s="518"/>
      <c r="AB17" s="518"/>
      <c r="AC17" s="518"/>
      <c r="AD17" s="518"/>
      <c r="AE17" s="518"/>
      <c r="AF17" s="519"/>
      <c r="AG17" s="156"/>
      <c r="AH17" s="156"/>
      <c r="AI17" s="156"/>
      <c r="AJ17" s="156"/>
      <c r="AK17" s="156"/>
      <c r="AL17" s="156"/>
      <c r="AT17" s="17"/>
      <c r="AU17" s="17"/>
      <c r="AV17" s="17"/>
      <c r="AW17" s="17"/>
      <c r="AX17" s="17"/>
      <c r="AY17" s="17"/>
      <c r="AZ17" s="17"/>
      <c r="BA17" s="17"/>
      <c r="BB17" s="17"/>
      <c r="BC17" s="17"/>
      <c r="BD17" s="17"/>
      <c r="BE17" s="17"/>
      <c r="BF17" s="17"/>
    </row>
    <row r="18" spans="9:58" ht="12.75">
      <c r="I18" s="157"/>
      <c r="J18" s="157"/>
      <c r="K18" s="157"/>
      <c r="L18" s="157"/>
      <c r="M18" s="157"/>
      <c r="N18" s="157"/>
      <c r="O18" s="157"/>
      <c r="P18" s="157"/>
      <c r="Q18" s="157"/>
      <c r="R18" s="156"/>
      <c r="S18" s="156"/>
      <c r="T18" s="156"/>
      <c r="U18" s="156"/>
      <c r="V18" s="156"/>
      <c r="W18" s="156"/>
      <c r="X18" s="80"/>
      <c r="Y18" s="520"/>
      <c r="Z18" s="521"/>
      <c r="AA18" s="521"/>
      <c r="AB18" s="521"/>
      <c r="AC18" s="521"/>
      <c r="AD18" s="521"/>
      <c r="AE18" s="521"/>
      <c r="AF18" s="522"/>
      <c r="AG18" s="156"/>
      <c r="AH18" s="156"/>
      <c r="AI18" s="156"/>
      <c r="AJ18" s="156"/>
      <c r="AK18" s="156"/>
      <c r="AL18" s="156"/>
      <c r="AT18" s="17"/>
      <c r="AU18" s="17"/>
      <c r="AV18" s="17"/>
      <c r="AW18" s="17"/>
      <c r="AX18" s="17"/>
      <c r="AY18" s="17"/>
      <c r="AZ18" s="17"/>
      <c r="BA18" s="17"/>
      <c r="BB18" s="17"/>
      <c r="BC18" s="17"/>
      <c r="BD18" s="17"/>
      <c r="BE18" s="17"/>
      <c r="BF18" s="17"/>
    </row>
    <row r="19" spans="9:58" ht="12" customHeight="1">
      <c r="I19" s="157" t="s">
        <v>200</v>
      </c>
      <c r="J19" s="157"/>
      <c r="K19" s="157"/>
      <c r="L19" s="157"/>
      <c r="M19" s="157"/>
      <c r="N19" s="157"/>
      <c r="O19" s="157"/>
      <c r="P19" s="157"/>
      <c r="Q19" s="157"/>
      <c r="R19" s="337"/>
      <c r="S19" s="338"/>
      <c r="T19" s="338"/>
      <c r="U19" s="338"/>
      <c r="V19" s="338"/>
      <c r="W19" s="339"/>
      <c r="Y19" s="157" t="s">
        <v>205</v>
      </c>
      <c r="Z19" s="157"/>
      <c r="AA19" s="157"/>
      <c r="AB19" s="157"/>
      <c r="AC19" s="157"/>
      <c r="AD19" s="157"/>
      <c r="AE19" s="157"/>
      <c r="AF19" s="157"/>
      <c r="AG19" s="783"/>
      <c r="AH19" s="783"/>
      <c r="AI19" s="783"/>
      <c r="AJ19" s="783"/>
      <c r="AK19" s="783"/>
      <c r="AL19" s="783"/>
      <c r="AT19" s="17"/>
      <c r="AU19" s="17"/>
      <c r="AV19" s="17"/>
      <c r="AW19" s="17"/>
      <c r="AX19" s="17"/>
      <c r="AY19" s="17"/>
      <c r="AZ19" s="17"/>
      <c r="BA19" s="17"/>
      <c r="BB19" s="17"/>
      <c r="BC19" s="17"/>
      <c r="BD19" s="17"/>
      <c r="BE19" s="17"/>
      <c r="BF19" s="17"/>
    </row>
    <row r="20" spans="9:58" ht="12.75">
      <c r="I20" s="157"/>
      <c r="J20" s="157"/>
      <c r="K20" s="157"/>
      <c r="L20" s="157"/>
      <c r="M20" s="157"/>
      <c r="N20" s="157"/>
      <c r="O20" s="157"/>
      <c r="P20" s="157"/>
      <c r="Q20" s="157"/>
      <c r="R20" s="340"/>
      <c r="S20" s="341"/>
      <c r="T20" s="341"/>
      <c r="U20" s="341"/>
      <c r="V20" s="341"/>
      <c r="W20" s="342"/>
      <c r="Y20" s="157"/>
      <c r="Z20" s="157"/>
      <c r="AA20" s="157"/>
      <c r="AB20" s="157"/>
      <c r="AC20" s="157"/>
      <c r="AD20" s="157"/>
      <c r="AE20" s="157"/>
      <c r="AF20" s="157"/>
      <c r="AG20" s="783"/>
      <c r="AH20" s="783"/>
      <c r="AI20" s="783"/>
      <c r="AJ20" s="783"/>
      <c r="AK20" s="783"/>
      <c r="AL20" s="783"/>
      <c r="AT20" s="17"/>
      <c r="AU20" s="17"/>
      <c r="AV20" s="17"/>
      <c r="AW20" s="17"/>
      <c r="AX20" s="17"/>
      <c r="AY20" s="17"/>
      <c r="AZ20" s="17"/>
      <c r="BA20" s="17"/>
      <c r="BB20" s="17"/>
      <c r="BC20" s="17"/>
      <c r="BD20" s="17"/>
      <c r="BE20" s="17"/>
      <c r="BF20" s="17"/>
    </row>
    <row r="21" spans="9:58" ht="12.75">
      <c r="I21" s="517" t="s">
        <v>201</v>
      </c>
      <c r="J21" s="518"/>
      <c r="K21" s="518"/>
      <c r="L21" s="518"/>
      <c r="M21" s="518"/>
      <c r="N21" s="518"/>
      <c r="O21" s="518"/>
      <c r="P21" s="518"/>
      <c r="Q21" s="519"/>
      <c r="R21" s="599">
        <f>IF(R17&gt;R19,R19,R17)</f>
        <v>0</v>
      </c>
      <c r="S21" s="600"/>
      <c r="T21" s="600"/>
      <c r="U21" s="600"/>
      <c r="V21" s="600"/>
      <c r="W21" s="601"/>
      <c r="X21" s="84"/>
      <c r="Y21" s="83"/>
      <c r="Z21" s="83"/>
      <c r="AA21" s="83"/>
      <c r="AB21" s="83"/>
      <c r="AC21" s="83"/>
      <c r="AD21" s="83"/>
      <c r="AE21" s="83"/>
      <c r="AF21" s="83"/>
      <c r="AG21" s="86"/>
      <c r="AH21" s="86"/>
      <c r="AI21" s="86"/>
      <c r="AJ21" s="86"/>
      <c r="AK21" s="86"/>
      <c r="AL21" s="86"/>
      <c r="AT21" s="17"/>
      <c r="AU21" s="17"/>
      <c r="AV21" s="17"/>
      <c r="AW21" s="17"/>
      <c r="AX21" s="17"/>
      <c r="AY21" s="17"/>
      <c r="AZ21" s="17"/>
      <c r="BA21" s="17"/>
      <c r="BB21" s="17"/>
      <c r="BC21" s="17"/>
      <c r="BD21" s="17"/>
      <c r="BE21" s="17"/>
      <c r="BF21" s="17"/>
    </row>
    <row r="22" spans="9:58" ht="15" customHeight="1">
      <c r="I22" s="520"/>
      <c r="J22" s="521"/>
      <c r="K22" s="521"/>
      <c r="L22" s="521"/>
      <c r="M22" s="521"/>
      <c r="N22" s="521"/>
      <c r="O22" s="521"/>
      <c r="P22" s="521"/>
      <c r="Q22" s="522"/>
      <c r="R22" s="602"/>
      <c r="S22" s="603"/>
      <c r="T22" s="603"/>
      <c r="U22" s="603"/>
      <c r="V22" s="603"/>
      <c r="W22" s="604"/>
      <c r="X22" s="84"/>
      <c r="Y22" s="83"/>
      <c r="Z22" s="83"/>
      <c r="AA22" s="83"/>
      <c r="AB22" s="83"/>
      <c r="AC22" s="83"/>
      <c r="AD22" s="83"/>
      <c r="AE22" s="83"/>
      <c r="AF22" s="83"/>
      <c r="AG22" s="86"/>
      <c r="AH22" s="86"/>
      <c r="AI22" s="86"/>
      <c r="AJ22" s="86"/>
      <c r="AK22" s="86"/>
      <c r="AL22" s="86"/>
      <c r="AT22" s="17"/>
      <c r="AU22" s="17"/>
      <c r="AV22" s="17"/>
      <c r="AW22" s="17"/>
      <c r="AX22" s="17"/>
      <c r="AY22" s="17"/>
      <c r="AZ22" s="17"/>
      <c r="BA22" s="17"/>
      <c r="BB22" s="17"/>
      <c r="BC22" s="17"/>
      <c r="BD22" s="17"/>
      <c r="BE22" s="17"/>
      <c r="BF22" s="17"/>
    </row>
    <row r="23" spans="9:58" ht="12" customHeight="1">
      <c r="I23" s="83"/>
      <c r="J23" s="83"/>
      <c r="K23" s="83"/>
      <c r="L23" s="83"/>
      <c r="M23" s="83"/>
      <c r="N23" s="83"/>
      <c r="O23" s="83"/>
      <c r="P23" s="83"/>
      <c r="Q23" s="83"/>
      <c r="R23" s="85"/>
      <c r="S23" s="85"/>
      <c r="T23" s="85"/>
      <c r="U23" s="85"/>
      <c r="V23" s="85"/>
      <c r="W23" s="85"/>
      <c r="X23" s="84"/>
      <c r="Y23" s="85"/>
      <c r="Z23" s="85"/>
      <c r="AA23" s="85"/>
      <c r="AB23" s="85"/>
      <c r="AC23" s="85"/>
      <c r="AD23" s="85"/>
      <c r="AE23" s="85"/>
      <c r="AF23" s="85"/>
      <c r="AG23" s="86"/>
      <c r="AH23" s="86"/>
      <c r="AI23" s="86"/>
      <c r="AJ23" s="86"/>
      <c r="AK23" s="86"/>
      <c r="AL23" s="86"/>
      <c r="AR23" s="4"/>
      <c r="AS23" s="4"/>
      <c r="AT23" s="17"/>
      <c r="AU23" s="17"/>
      <c r="AV23" s="17"/>
      <c r="AW23" s="17"/>
      <c r="AX23" s="17"/>
      <c r="AY23" s="17"/>
      <c r="AZ23" s="17"/>
      <c r="BA23" s="17"/>
      <c r="BB23" s="17"/>
      <c r="BC23" s="17"/>
      <c r="BD23" s="17"/>
      <c r="BE23" s="17"/>
      <c r="BF23" s="17"/>
    </row>
    <row r="24" spans="9:58" ht="12.75">
      <c r="I24" s="192" t="s">
        <v>138</v>
      </c>
      <c r="J24" s="192"/>
      <c r="K24" s="192"/>
      <c r="L24" s="192"/>
      <c r="M24" s="788" t="s">
        <v>147</v>
      </c>
      <c r="N24" s="788"/>
      <c r="O24" s="788"/>
      <c r="P24" s="788"/>
      <c r="Q24" s="788"/>
      <c r="R24" s="192" t="s">
        <v>139</v>
      </c>
      <c r="S24" s="192"/>
      <c r="T24" s="192"/>
      <c r="U24" s="192"/>
      <c r="V24" s="192"/>
      <c r="W24" s="192" t="s">
        <v>144</v>
      </c>
      <c r="X24" s="192"/>
      <c r="Y24" s="192"/>
      <c r="Z24" s="192"/>
      <c r="AA24" s="192"/>
      <c r="AB24" s="192" t="s">
        <v>241</v>
      </c>
      <c r="AC24" s="192"/>
      <c r="AD24" s="192"/>
      <c r="AE24" s="192"/>
      <c r="AF24" s="192"/>
      <c r="AG24" s="192"/>
      <c r="AH24" s="192" t="s">
        <v>145</v>
      </c>
      <c r="AI24" s="192"/>
      <c r="AJ24" s="192"/>
      <c r="AK24" s="192"/>
      <c r="AL24" s="192"/>
      <c r="AM24" s="86"/>
      <c r="AN24" s="86"/>
      <c r="AO24" s="86"/>
      <c r="AP24" s="86"/>
      <c r="AQ24" s="86"/>
      <c r="AR24" s="4"/>
      <c r="AS24" s="4"/>
      <c r="AT24" s="17"/>
      <c r="AU24" s="17"/>
      <c r="AV24" s="17"/>
      <c r="AW24" s="17"/>
      <c r="AX24" s="17"/>
      <c r="AY24" s="17"/>
      <c r="AZ24" s="17"/>
      <c r="BA24" s="17"/>
      <c r="BB24" s="17"/>
      <c r="BC24" s="17"/>
      <c r="BD24" s="17"/>
      <c r="BE24" s="17"/>
      <c r="BF24" s="17"/>
    </row>
    <row r="25" spans="9:58" ht="15.75">
      <c r="I25" s="792"/>
      <c r="J25" s="792"/>
      <c r="K25" s="792"/>
      <c r="L25" s="792"/>
      <c r="M25" s="193" t="s">
        <v>206</v>
      </c>
      <c r="N25" s="193"/>
      <c r="O25" s="193"/>
      <c r="P25" s="193"/>
      <c r="Q25" s="193"/>
      <c r="R25" s="193" t="s">
        <v>343</v>
      </c>
      <c r="S25" s="193"/>
      <c r="T25" s="193"/>
      <c r="U25" s="193"/>
      <c r="V25" s="193"/>
      <c r="W25" s="193" t="s">
        <v>344</v>
      </c>
      <c r="X25" s="193"/>
      <c r="Y25" s="193"/>
      <c r="Z25" s="193"/>
      <c r="AA25" s="193"/>
      <c r="AB25" s="193" t="s">
        <v>345</v>
      </c>
      <c r="AC25" s="193"/>
      <c r="AD25" s="193"/>
      <c r="AE25" s="193"/>
      <c r="AF25" s="193"/>
      <c r="AG25" s="193"/>
      <c r="AH25" s="193" t="s">
        <v>346</v>
      </c>
      <c r="AI25" s="193"/>
      <c r="AJ25" s="193"/>
      <c r="AK25" s="193"/>
      <c r="AL25" s="193"/>
      <c r="AM25" s="86"/>
      <c r="AN25" s="86"/>
      <c r="AO25" s="86"/>
      <c r="AP25" s="86"/>
      <c r="AQ25" s="86"/>
      <c r="AR25" s="4"/>
      <c r="AS25" s="4"/>
      <c r="AT25" s="17"/>
      <c r="AU25" s="17"/>
      <c r="AV25" s="17"/>
      <c r="AW25" s="17"/>
      <c r="AX25" s="17"/>
      <c r="AY25" s="17"/>
      <c r="AZ25" s="17"/>
      <c r="BA25" s="17"/>
      <c r="BB25" s="17"/>
      <c r="BC25" s="17"/>
      <c r="BD25" s="17"/>
      <c r="BE25" s="17"/>
      <c r="BF25" s="17"/>
    </row>
    <row r="26" spans="9:58" ht="12.75">
      <c r="I26" s="160">
        <v>1</v>
      </c>
      <c r="J26" s="160"/>
      <c r="K26" s="160"/>
      <c r="L26" s="160"/>
      <c r="M26" s="787" t="str">
        <f>IF(I26&lt;=$R$19,$R$13," ")</f>
        <v> </v>
      </c>
      <c r="N26" s="787"/>
      <c r="O26" s="787"/>
      <c r="P26" s="787"/>
      <c r="Q26" s="787"/>
      <c r="R26" s="786"/>
      <c r="S26" s="786"/>
      <c r="T26" s="786"/>
      <c r="U26" s="786"/>
      <c r="V26" s="786"/>
      <c r="W26" s="785" t="str">
        <f>IF(I26&lt;=$R$19,M26*R26*$R$15/1000," ")</f>
        <v> </v>
      </c>
      <c r="X26" s="785"/>
      <c r="Y26" s="785"/>
      <c r="Z26" s="785"/>
      <c r="AA26" s="785"/>
      <c r="AB26" s="785" t="str">
        <f>W26</f>
        <v> </v>
      </c>
      <c r="AC26" s="785"/>
      <c r="AD26" s="785"/>
      <c r="AE26" s="785"/>
      <c r="AF26" s="785"/>
      <c r="AG26" s="785"/>
      <c r="AH26" s="793" t="str">
        <f>W26</f>
        <v> </v>
      </c>
      <c r="AI26" s="794"/>
      <c r="AJ26" s="794"/>
      <c r="AK26" s="794"/>
      <c r="AL26" s="795"/>
      <c r="AM26" s="86"/>
      <c r="AN26" s="86"/>
      <c r="AO26" s="86"/>
      <c r="AP26" s="86"/>
      <c r="AQ26" s="86"/>
      <c r="AR26" s="4"/>
      <c r="AS26" s="4"/>
      <c r="AT26" s="17"/>
      <c r="AU26" s="17"/>
      <c r="AV26" s="17"/>
      <c r="AW26" s="17"/>
      <c r="AX26" s="17"/>
      <c r="AY26" s="17"/>
      <c r="AZ26" s="17"/>
      <c r="BA26" s="17"/>
      <c r="BB26" s="17"/>
      <c r="BC26" s="17"/>
      <c r="BD26" s="17"/>
      <c r="BE26" s="17"/>
      <c r="BF26" s="17"/>
    </row>
    <row r="27" spans="9:58" ht="12.75">
      <c r="I27" s="160">
        <v>2</v>
      </c>
      <c r="J27" s="160"/>
      <c r="K27" s="160"/>
      <c r="L27" s="160"/>
      <c r="M27" s="787" t="str">
        <f aca="true" t="shared" si="0" ref="M27:M45">IF(I27&lt;=$R$19,$R$13," ")</f>
        <v> </v>
      </c>
      <c r="N27" s="787"/>
      <c r="O27" s="787"/>
      <c r="P27" s="787"/>
      <c r="Q27" s="787"/>
      <c r="R27" s="786"/>
      <c r="S27" s="786"/>
      <c r="T27" s="786"/>
      <c r="U27" s="786"/>
      <c r="V27" s="786"/>
      <c r="W27" s="785" t="str">
        <f aca="true" t="shared" si="1" ref="W27:W45">IF(I27&lt;=$R$19,M27*R27*$R$15/1000," ")</f>
        <v> </v>
      </c>
      <c r="X27" s="785"/>
      <c r="Y27" s="785"/>
      <c r="Z27" s="785"/>
      <c r="AA27" s="785"/>
      <c r="AB27" s="796" t="str">
        <f>IF(I27&lt;=$R$19,W27*1.03," ")</f>
        <v> </v>
      </c>
      <c r="AC27" s="796"/>
      <c r="AD27" s="796"/>
      <c r="AE27" s="796"/>
      <c r="AF27" s="796"/>
      <c r="AG27" s="796"/>
      <c r="AH27" s="789" t="str">
        <f>IF(I27&lt;=$R$19,NPV($AG$19,W27)," ")</f>
        <v> </v>
      </c>
      <c r="AI27" s="790"/>
      <c r="AJ27" s="790"/>
      <c r="AK27" s="790"/>
      <c r="AL27" s="791"/>
      <c r="AM27" s="86"/>
      <c r="AN27" s="86"/>
      <c r="AO27" s="86"/>
      <c r="AP27" s="86"/>
      <c r="AQ27" s="86"/>
      <c r="AR27" s="4"/>
      <c r="AS27" s="4"/>
      <c r="AT27" s="17"/>
      <c r="AU27" s="17"/>
      <c r="AV27" s="17"/>
      <c r="AW27" s="17"/>
      <c r="AX27" s="17"/>
      <c r="AY27" s="17"/>
      <c r="AZ27" s="17"/>
      <c r="BA27" s="17"/>
      <c r="BB27" s="17"/>
      <c r="BC27" s="17"/>
      <c r="BD27" s="17"/>
      <c r="BE27" s="17"/>
      <c r="BF27" s="17"/>
    </row>
    <row r="28" spans="9:58" ht="12.75">
      <c r="I28" s="160">
        <v>3</v>
      </c>
      <c r="J28" s="160"/>
      <c r="K28" s="160"/>
      <c r="L28" s="160"/>
      <c r="M28" s="787" t="str">
        <f t="shared" si="0"/>
        <v> </v>
      </c>
      <c r="N28" s="787"/>
      <c r="O28" s="787"/>
      <c r="P28" s="787"/>
      <c r="Q28" s="787"/>
      <c r="R28" s="786"/>
      <c r="S28" s="786"/>
      <c r="T28" s="786"/>
      <c r="U28" s="786"/>
      <c r="V28" s="786"/>
      <c r="W28" s="785" t="str">
        <f t="shared" si="1"/>
        <v> </v>
      </c>
      <c r="X28" s="785"/>
      <c r="Y28" s="785"/>
      <c r="Z28" s="785"/>
      <c r="AA28" s="785"/>
      <c r="AB28" s="796" t="str">
        <f aca="true" t="shared" si="2" ref="AB28:AB45">IF(I28&lt;=$R$19,W28*1.03," ")</f>
        <v> </v>
      </c>
      <c r="AC28" s="796"/>
      <c r="AD28" s="796"/>
      <c r="AE28" s="796"/>
      <c r="AF28" s="796"/>
      <c r="AG28" s="796"/>
      <c r="AH28" s="789" t="str">
        <f>IF(I28&lt;=$R$19,NPV($AG$19,,W28)," ")</f>
        <v> </v>
      </c>
      <c r="AI28" s="790"/>
      <c r="AJ28" s="790"/>
      <c r="AK28" s="790"/>
      <c r="AL28" s="791"/>
      <c r="AM28" s="86"/>
      <c r="AN28" s="86"/>
      <c r="AO28" s="86"/>
      <c r="AP28" s="86"/>
      <c r="AQ28" s="86"/>
      <c r="AR28" s="4"/>
      <c r="AS28" s="4"/>
      <c r="AT28" s="17"/>
      <c r="AU28" s="17"/>
      <c r="AV28" s="17"/>
      <c r="AW28" s="17"/>
      <c r="AX28" s="17"/>
      <c r="AY28" s="17"/>
      <c r="AZ28" s="17"/>
      <c r="BA28" s="17"/>
      <c r="BB28" s="17"/>
      <c r="BC28" s="17"/>
      <c r="BD28" s="17"/>
      <c r="BE28" s="17"/>
      <c r="BF28" s="17"/>
    </row>
    <row r="29" spans="9:58" ht="12.75">
      <c r="I29" s="160">
        <v>4</v>
      </c>
      <c r="J29" s="160"/>
      <c r="K29" s="160"/>
      <c r="L29" s="160"/>
      <c r="M29" s="787" t="str">
        <f t="shared" si="0"/>
        <v> </v>
      </c>
      <c r="N29" s="787"/>
      <c r="O29" s="787"/>
      <c r="P29" s="787"/>
      <c r="Q29" s="787"/>
      <c r="R29" s="786"/>
      <c r="S29" s="786"/>
      <c r="T29" s="786"/>
      <c r="U29" s="786"/>
      <c r="V29" s="786"/>
      <c r="W29" s="785" t="str">
        <f t="shared" si="1"/>
        <v> </v>
      </c>
      <c r="X29" s="785"/>
      <c r="Y29" s="785"/>
      <c r="Z29" s="785"/>
      <c r="AA29" s="785"/>
      <c r="AB29" s="796" t="str">
        <f t="shared" si="2"/>
        <v> </v>
      </c>
      <c r="AC29" s="796"/>
      <c r="AD29" s="796"/>
      <c r="AE29" s="796"/>
      <c r="AF29" s="796"/>
      <c r="AG29" s="796"/>
      <c r="AH29" s="789" t="str">
        <f>IF(I29&lt;=$R$19,NPV($AG$19,,,W29)," ")</f>
        <v> </v>
      </c>
      <c r="AI29" s="790"/>
      <c r="AJ29" s="790"/>
      <c r="AK29" s="790"/>
      <c r="AL29" s="791"/>
      <c r="AM29" s="86"/>
      <c r="AN29" s="86"/>
      <c r="AO29" s="86"/>
      <c r="AP29" s="86"/>
      <c r="AQ29" s="86"/>
      <c r="AT29" s="17"/>
      <c r="AU29" s="17"/>
      <c r="AV29" s="17"/>
      <c r="AW29" s="17"/>
      <c r="AX29" s="17"/>
      <c r="AY29" s="17"/>
      <c r="AZ29" s="17"/>
      <c r="BA29" s="17"/>
      <c r="BB29" s="17"/>
      <c r="BC29" s="17"/>
      <c r="BD29" s="17"/>
      <c r="BE29" s="17"/>
      <c r="BF29" s="17"/>
    </row>
    <row r="30" spans="9:58" ht="12.75">
      <c r="I30" s="160">
        <v>5</v>
      </c>
      <c r="J30" s="160"/>
      <c r="K30" s="160"/>
      <c r="L30" s="160"/>
      <c r="M30" s="787" t="str">
        <f t="shared" si="0"/>
        <v> </v>
      </c>
      <c r="N30" s="787"/>
      <c r="O30" s="787"/>
      <c r="P30" s="787"/>
      <c r="Q30" s="787"/>
      <c r="R30" s="786"/>
      <c r="S30" s="786"/>
      <c r="T30" s="786"/>
      <c r="U30" s="786"/>
      <c r="V30" s="786"/>
      <c r="W30" s="785" t="str">
        <f t="shared" si="1"/>
        <v> </v>
      </c>
      <c r="X30" s="785"/>
      <c r="Y30" s="785"/>
      <c r="Z30" s="785"/>
      <c r="AA30" s="785"/>
      <c r="AB30" s="796" t="str">
        <f t="shared" si="2"/>
        <v> </v>
      </c>
      <c r="AC30" s="796"/>
      <c r="AD30" s="796"/>
      <c r="AE30" s="796"/>
      <c r="AF30" s="796"/>
      <c r="AG30" s="796"/>
      <c r="AH30" s="789" t="str">
        <f>IF(I30&lt;=$R$19,NPV($AG$19,,,,W30)," ")</f>
        <v> </v>
      </c>
      <c r="AI30" s="790"/>
      <c r="AJ30" s="790"/>
      <c r="AK30" s="790"/>
      <c r="AL30" s="791"/>
      <c r="AM30" s="86"/>
      <c r="AN30" s="86"/>
      <c r="AO30" s="86"/>
      <c r="AP30" s="86"/>
      <c r="AQ30" s="86"/>
      <c r="AT30" s="17"/>
      <c r="AU30" s="17"/>
      <c r="AV30" s="17"/>
      <c r="AW30" s="17"/>
      <c r="AX30" s="17"/>
      <c r="AY30" s="17"/>
      <c r="AZ30" s="17"/>
      <c r="BA30" s="17"/>
      <c r="BB30" s="17"/>
      <c r="BC30" s="17"/>
      <c r="BD30" s="17"/>
      <c r="BE30" s="17"/>
      <c r="BF30" s="17"/>
    </row>
    <row r="31" spans="9:58" ht="12.75">
      <c r="I31" s="160">
        <v>6</v>
      </c>
      <c r="J31" s="160"/>
      <c r="K31" s="160"/>
      <c r="L31" s="160"/>
      <c r="M31" s="787" t="str">
        <f t="shared" si="0"/>
        <v> </v>
      </c>
      <c r="N31" s="787"/>
      <c r="O31" s="787"/>
      <c r="P31" s="787"/>
      <c r="Q31" s="787"/>
      <c r="R31" s="786"/>
      <c r="S31" s="786"/>
      <c r="T31" s="786"/>
      <c r="U31" s="786"/>
      <c r="V31" s="786"/>
      <c r="W31" s="785" t="str">
        <f t="shared" si="1"/>
        <v> </v>
      </c>
      <c r="X31" s="785"/>
      <c r="Y31" s="785"/>
      <c r="Z31" s="785"/>
      <c r="AA31" s="785"/>
      <c r="AB31" s="796" t="str">
        <f t="shared" si="2"/>
        <v> </v>
      </c>
      <c r="AC31" s="796"/>
      <c r="AD31" s="796"/>
      <c r="AE31" s="796"/>
      <c r="AF31" s="796"/>
      <c r="AG31" s="796"/>
      <c r="AH31" s="789" t="str">
        <f>IF(I31&lt;=$R$19,NPV($AG$19,,,,,W31)," ")</f>
        <v> </v>
      </c>
      <c r="AI31" s="790"/>
      <c r="AJ31" s="790"/>
      <c r="AK31" s="790"/>
      <c r="AL31" s="791"/>
      <c r="AM31" s="86"/>
      <c r="AN31" s="86"/>
      <c r="AO31" s="86"/>
      <c r="AP31" s="86"/>
      <c r="AQ31" s="86"/>
      <c r="AT31" s="17"/>
      <c r="AU31" s="17"/>
      <c r="AV31" s="17"/>
      <c r="AW31" s="17"/>
      <c r="AX31" s="17"/>
      <c r="AY31" s="17"/>
      <c r="AZ31" s="17"/>
      <c r="BA31" s="17"/>
      <c r="BB31" s="17"/>
      <c r="BC31" s="17"/>
      <c r="BD31" s="17"/>
      <c r="BE31" s="17"/>
      <c r="BF31" s="17"/>
    </row>
    <row r="32" spans="9:58" ht="12.75">
      <c r="I32" s="160">
        <v>7</v>
      </c>
      <c r="J32" s="160"/>
      <c r="K32" s="160"/>
      <c r="L32" s="160"/>
      <c r="M32" s="787" t="str">
        <f t="shared" si="0"/>
        <v> </v>
      </c>
      <c r="N32" s="787"/>
      <c r="O32" s="787"/>
      <c r="P32" s="787"/>
      <c r="Q32" s="787"/>
      <c r="R32" s="786"/>
      <c r="S32" s="786"/>
      <c r="T32" s="786"/>
      <c r="U32" s="786"/>
      <c r="V32" s="786"/>
      <c r="W32" s="785" t="str">
        <f t="shared" si="1"/>
        <v> </v>
      </c>
      <c r="X32" s="785"/>
      <c r="Y32" s="785"/>
      <c r="Z32" s="785"/>
      <c r="AA32" s="785"/>
      <c r="AB32" s="796" t="str">
        <f t="shared" si="2"/>
        <v> </v>
      </c>
      <c r="AC32" s="796"/>
      <c r="AD32" s="796"/>
      <c r="AE32" s="796"/>
      <c r="AF32" s="796"/>
      <c r="AG32" s="796"/>
      <c r="AH32" s="789" t="str">
        <f>IF(I32&lt;=$R$19,NPV($AG$19,,,,,,W32)," ")</f>
        <v> </v>
      </c>
      <c r="AI32" s="790"/>
      <c r="AJ32" s="790"/>
      <c r="AK32" s="790"/>
      <c r="AL32" s="791"/>
      <c r="AM32" s="86"/>
      <c r="AN32" s="86"/>
      <c r="AO32" s="86"/>
      <c r="AP32" s="86"/>
      <c r="AQ32" s="86"/>
      <c r="AT32" s="17"/>
      <c r="AU32" s="17"/>
      <c r="AV32" s="17"/>
      <c r="AW32" s="17"/>
      <c r="AX32" s="17"/>
      <c r="AY32" s="17"/>
      <c r="AZ32" s="17"/>
      <c r="BA32" s="17"/>
      <c r="BB32" s="17"/>
      <c r="BC32" s="17"/>
      <c r="BD32" s="17"/>
      <c r="BE32" s="17"/>
      <c r="BF32" s="17"/>
    </row>
    <row r="33" spans="9:58" ht="12.75">
      <c r="I33" s="160">
        <v>8</v>
      </c>
      <c r="J33" s="160"/>
      <c r="K33" s="160"/>
      <c r="L33" s="160"/>
      <c r="M33" s="787" t="str">
        <f t="shared" si="0"/>
        <v> </v>
      </c>
      <c r="N33" s="787"/>
      <c r="O33" s="787"/>
      <c r="P33" s="787"/>
      <c r="Q33" s="787"/>
      <c r="R33" s="786"/>
      <c r="S33" s="786"/>
      <c r="T33" s="786"/>
      <c r="U33" s="786"/>
      <c r="V33" s="786"/>
      <c r="W33" s="785" t="str">
        <f t="shared" si="1"/>
        <v> </v>
      </c>
      <c r="X33" s="785"/>
      <c r="Y33" s="785"/>
      <c r="Z33" s="785"/>
      <c r="AA33" s="785"/>
      <c r="AB33" s="796" t="str">
        <f t="shared" si="2"/>
        <v> </v>
      </c>
      <c r="AC33" s="796"/>
      <c r="AD33" s="796"/>
      <c r="AE33" s="796"/>
      <c r="AF33" s="796"/>
      <c r="AG33" s="796"/>
      <c r="AH33" s="789" t="str">
        <f>IF(I33&lt;=$R$19,NPV($AG$19,,,,,,,W33)," ")</f>
        <v> </v>
      </c>
      <c r="AI33" s="790"/>
      <c r="AJ33" s="790"/>
      <c r="AK33" s="790"/>
      <c r="AL33" s="791"/>
      <c r="AM33" s="86"/>
      <c r="AN33" s="86"/>
      <c r="AO33" s="86"/>
      <c r="AP33" s="86"/>
      <c r="AQ33" s="86"/>
      <c r="AT33" s="17"/>
      <c r="AU33" s="17"/>
      <c r="AV33" s="17"/>
      <c r="AW33" s="17"/>
      <c r="AX33" s="17"/>
      <c r="AY33" s="17"/>
      <c r="AZ33" s="17"/>
      <c r="BA33" s="17"/>
      <c r="BB33" s="17"/>
      <c r="BC33" s="17"/>
      <c r="BD33" s="17"/>
      <c r="BE33" s="17"/>
      <c r="BF33" s="17"/>
    </row>
    <row r="34" spans="9:58" ht="12.75">
      <c r="I34" s="160">
        <v>9</v>
      </c>
      <c r="J34" s="160"/>
      <c r="K34" s="160"/>
      <c r="L34" s="160"/>
      <c r="M34" s="787" t="str">
        <f t="shared" si="0"/>
        <v> </v>
      </c>
      <c r="N34" s="787"/>
      <c r="O34" s="787"/>
      <c r="P34" s="787"/>
      <c r="Q34" s="787"/>
      <c r="R34" s="786"/>
      <c r="S34" s="786"/>
      <c r="T34" s="786"/>
      <c r="U34" s="786"/>
      <c r="V34" s="786"/>
      <c r="W34" s="785" t="str">
        <f t="shared" si="1"/>
        <v> </v>
      </c>
      <c r="X34" s="785"/>
      <c r="Y34" s="785"/>
      <c r="Z34" s="785"/>
      <c r="AA34" s="785"/>
      <c r="AB34" s="796" t="str">
        <f t="shared" si="2"/>
        <v> </v>
      </c>
      <c r="AC34" s="796"/>
      <c r="AD34" s="796"/>
      <c r="AE34" s="796"/>
      <c r="AF34" s="796"/>
      <c r="AG34" s="796"/>
      <c r="AH34" s="789" t="str">
        <f>IF(I34&lt;=$R$19,NPV($AG$19,,,,,,,,W34)," ")</f>
        <v> </v>
      </c>
      <c r="AI34" s="790"/>
      <c r="AJ34" s="790"/>
      <c r="AK34" s="790"/>
      <c r="AL34" s="791"/>
      <c r="AM34" s="86"/>
      <c r="AN34" s="86"/>
      <c r="AO34" s="86"/>
      <c r="AP34" s="86"/>
      <c r="AQ34" s="86"/>
      <c r="AT34" s="17"/>
      <c r="AU34" s="17"/>
      <c r="AV34" s="17"/>
      <c r="AW34" s="17"/>
      <c r="AX34" s="17"/>
      <c r="AY34" s="17"/>
      <c r="AZ34" s="17"/>
      <c r="BA34" s="17"/>
      <c r="BB34" s="17"/>
      <c r="BC34" s="17"/>
      <c r="BD34" s="17"/>
      <c r="BE34" s="17"/>
      <c r="BF34" s="17"/>
    </row>
    <row r="35" spans="9:58" ht="12.75">
      <c r="I35" s="160">
        <v>10</v>
      </c>
      <c r="J35" s="160"/>
      <c r="K35" s="160"/>
      <c r="L35" s="160"/>
      <c r="M35" s="787" t="str">
        <f t="shared" si="0"/>
        <v> </v>
      </c>
      <c r="N35" s="787"/>
      <c r="O35" s="787"/>
      <c r="P35" s="787"/>
      <c r="Q35" s="787"/>
      <c r="R35" s="786"/>
      <c r="S35" s="786"/>
      <c r="T35" s="786"/>
      <c r="U35" s="786"/>
      <c r="V35" s="786"/>
      <c r="W35" s="785" t="str">
        <f t="shared" si="1"/>
        <v> </v>
      </c>
      <c r="X35" s="785"/>
      <c r="Y35" s="785"/>
      <c r="Z35" s="785"/>
      <c r="AA35" s="785"/>
      <c r="AB35" s="796" t="str">
        <f t="shared" si="2"/>
        <v> </v>
      </c>
      <c r="AC35" s="796"/>
      <c r="AD35" s="796"/>
      <c r="AE35" s="796"/>
      <c r="AF35" s="796"/>
      <c r="AG35" s="796"/>
      <c r="AH35" s="789" t="str">
        <f>IF(I35&lt;=$R$19,NPV($AG$19,,,,,,,,,W35)," ")</f>
        <v> </v>
      </c>
      <c r="AI35" s="790"/>
      <c r="AJ35" s="790"/>
      <c r="AK35" s="790"/>
      <c r="AL35" s="791"/>
      <c r="AM35" s="86"/>
      <c r="AN35" s="86"/>
      <c r="AO35" s="86"/>
      <c r="AP35" s="86"/>
      <c r="AQ35" s="86"/>
      <c r="AT35" s="17"/>
      <c r="AU35" s="17"/>
      <c r="AV35" s="17"/>
      <c r="AW35" s="17"/>
      <c r="AX35" s="17"/>
      <c r="AY35" s="17"/>
      <c r="AZ35" s="17"/>
      <c r="BA35" s="17"/>
      <c r="BB35" s="17"/>
      <c r="BC35" s="17"/>
      <c r="BD35" s="17"/>
      <c r="BE35" s="17"/>
      <c r="BF35" s="17"/>
    </row>
    <row r="36" spans="9:58" ht="12.75">
      <c r="I36" s="160">
        <v>11</v>
      </c>
      <c r="J36" s="160"/>
      <c r="K36" s="160"/>
      <c r="L36" s="160"/>
      <c r="M36" s="787" t="str">
        <f t="shared" si="0"/>
        <v> </v>
      </c>
      <c r="N36" s="787"/>
      <c r="O36" s="787"/>
      <c r="P36" s="787"/>
      <c r="Q36" s="787"/>
      <c r="R36" s="786"/>
      <c r="S36" s="786"/>
      <c r="T36" s="786"/>
      <c r="U36" s="786"/>
      <c r="V36" s="786"/>
      <c r="W36" s="785" t="str">
        <f t="shared" si="1"/>
        <v> </v>
      </c>
      <c r="X36" s="785"/>
      <c r="Y36" s="785"/>
      <c r="Z36" s="785"/>
      <c r="AA36" s="785"/>
      <c r="AB36" s="796" t="str">
        <f t="shared" si="2"/>
        <v> </v>
      </c>
      <c r="AC36" s="796"/>
      <c r="AD36" s="796"/>
      <c r="AE36" s="796"/>
      <c r="AF36" s="796"/>
      <c r="AG36" s="796"/>
      <c r="AH36" s="789" t="str">
        <f>IF(I36&lt;=$R$19,NPV($AG$19,,,,,,,,,,W36)," ")</f>
        <v> </v>
      </c>
      <c r="AI36" s="790"/>
      <c r="AJ36" s="790"/>
      <c r="AK36" s="790"/>
      <c r="AL36" s="791"/>
      <c r="AM36" s="19"/>
      <c r="AN36" s="19"/>
      <c r="AO36" s="19"/>
      <c r="AP36" s="19"/>
      <c r="AQ36" s="19"/>
      <c r="AT36" s="17"/>
      <c r="AU36" s="17"/>
      <c r="AV36" s="17"/>
      <c r="AW36" s="17"/>
      <c r="AX36" s="17"/>
      <c r="AY36" s="17"/>
      <c r="AZ36" s="17"/>
      <c r="BA36" s="17"/>
      <c r="BB36" s="17"/>
      <c r="BC36" s="17"/>
      <c r="BD36" s="17"/>
      <c r="BE36" s="17"/>
      <c r="BF36" s="17"/>
    </row>
    <row r="37" spans="9:58" ht="12.75">
      <c r="I37" s="160">
        <v>12</v>
      </c>
      <c r="J37" s="160"/>
      <c r="K37" s="160"/>
      <c r="L37" s="160"/>
      <c r="M37" s="787" t="str">
        <f t="shared" si="0"/>
        <v> </v>
      </c>
      <c r="N37" s="787"/>
      <c r="O37" s="787"/>
      <c r="P37" s="787"/>
      <c r="Q37" s="787"/>
      <c r="R37" s="786"/>
      <c r="S37" s="786"/>
      <c r="T37" s="786"/>
      <c r="U37" s="786"/>
      <c r="V37" s="786"/>
      <c r="W37" s="785" t="str">
        <f t="shared" si="1"/>
        <v> </v>
      </c>
      <c r="X37" s="785"/>
      <c r="Y37" s="785"/>
      <c r="Z37" s="785"/>
      <c r="AA37" s="785"/>
      <c r="AB37" s="796" t="str">
        <f t="shared" si="2"/>
        <v> </v>
      </c>
      <c r="AC37" s="796"/>
      <c r="AD37" s="796"/>
      <c r="AE37" s="796"/>
      <c r="AF37" s="796"/>
      <c r="AG37" s="796"/>
      <c r="AH37" s="789" t="str">
        <f>IF(I37&lt;=$R$19,NPV($AG$19,,,,,,,,,,,W37)," ")</f>
        <v> </v>
      </c>
      <c r="AI37" s="790"/>
      <c r="AJ37" s="790"/>
      <c r="AK37" s="790"/>
      <c r="AL37" s="791"/>
      <c r="AT37" s="17"/>
      <c r="AU37" s="17"/>
      <c r="AV37" s="17"/>
      <c r="AW37" s="17"/>
      <c r="AX37" s="17"/>
      <c r="AY37" s="17"/>
      <c r="AZ37" s="17"/>
      <c r="BA37" s="17"/>
      <c r="BB37" s="17"/>
      <c r="BC37" s="17"/>
      <c r="BD37" s="17"/>
      <c r="BE37" s="17"/>
      <c r="BF37" s="17"/>
    </row>
    <row r="38" spans="9:58" ht="12.75">
      <c r="I38" s="160">
        <v>13</v>
      </c>
      <c r="J38" s="160"/>
      <c r="K38" s="160"/>
      <c r="L38" s="160"/>
      <c r="M38" s="787" t="str">
        <f t="shared" si="0"/>
        <v> </v>
      </c>
      <c r="N38" s="787"/>
      <c r="O38" s="787"/>
      <c r="P38" s="787"/>
      <c r="Q38" s="787"/>
      <c r="R38" s="786"/>
      <c r="S38" s="786"/>
      <c r="T38" s="786"/>
      <c r="U38" s="786"/>
      <c r="V38" s="786"/>
      <c r="W38" s="785" t="str">
        <f t="shared" si="1"/>
        <v> </v>
      </c>
      <c r="X38" s="785"/>
      <c r="Y38" s="785"/>
      <c r="Z38" s="785"/>
      <c r="AA38" s="785"/>
      <c r="AB38" s="796" t="str">
        <f t="shared" si="2"/>
        <v> </v>
      </c>
      <c r="AC38" s="796"/>
      <c r="AD38" s="796"/>
      <c r="AE38" s="796"/>
      <c r="AF38" s="796"/>
      <c r="AG38" s="796"/>
      <c r="AH38" s="789" t="str">
        <f>IF(I38&lt;=$R$19,NPV($AG$19,,,,,,,,,,,,W38)," ")</f>
        <v> </v>
      </c>
      <c r="AI38" s="790"/>
      <c r="AJ38" s="790"/>
      <c r="AK38" s="790"/>
      <c r="AL38" s="791"/>
      <c r="AT38" s="17"/>
      <c r="AU38" s="17"/>
      <c r="AV38" s="17"/>
      <c r="AW38" s="17"/>
      <c r="AX38" s="17"/>
      <c r="AY38" s="17"/>
      <c r="AZ38" s="17"/>
      <c r="BA38" s="17"/>
      <c r="BB38" s="17"/>
      <c r="BC38" s="17"/>
      <c r="BD38" s="17"/>
      <c r="BE38" s="17"/>
      <c r="BF38" s="17"/>
    </row>
    <row r="39" spans="9:58" ht="12.75">
      <c r="I39" s="160">
        <v>14</v>
      </c>
      <c r="J39" s="160"/>
      <c r="K39" s="160"/>
      <c r="L39" s="160"/>
      <c r="M39" s="787" t="str">
        <f t="shared" si="0"/>
        <v> </v>
      </c>
      <c r="N39" s="787"/>
      <c r="O39" s="787"/>
      <c r="P39" s="787"/>
      <c r="Q39" s="787"/>
      <c r="R39" s="786"/>
      <c r="S39" s="786"/>
      <c r="T39" s="786"/>
      <c r="U39" s="786"/>
      <c r="V39" s="786"/>
      <c r="W39" s="785" t="str">
        <f t="shared" si="1"/>
        <v> </v>
      </c>
      <c r="X39" s="785"/>
      <c r="Y39" s="785"/>
      <c r="Z39" s="785"/>
      <c r="AA39" s="785"/>
      <c r="AB39" s="796" t="str">
        <f t="shared" si="2"/>
        <v> </v>
      </c>
      <c r="AC39" s="796"/>
      <c r="AD39" s="796"/>
      <c r="AE39" s="796"/>
      <c r="AF39" s="796"/>
      <c r="AG39" s="796"/>
      <c r="AH39" s="789" t="str">
        <f>IF(I39&lt;=$R$19,NPV($AG$19,,,,,,,,,,,,,W39)," ")</f>
        <v> </v>
      </c>
      <c r="AI39" s="790"/>
      <c r="AJ39" s="790"/>
      <c r="AK39" s="790"/>
      <c r="AL39" s="791"/>
      <c r="AT39" s="17"/>
      <c r="AU39" s="17"/>
      <c r="AV39" s="17"/>
      <c r="AW39" s="17"/>
      <c r="AX39" s="17"/>
      <c r="AY39" s="17"/>
      <c r="AZ39" s="17"/>
      <c r="BA39" s="17"/>
      <c r="BB39" s="17"/>
      <c r="BC39" s="17"/>
      <c r="BD39" s="17"/>
      <c r="BE39" s="17"/>
      <c r="BF39" s="17"/>
    </row>
    <row r="40" spans="9:58" ht="12.75">
      <c r="I40" s="160">
        <v>15</v>
      </c>
      <c r="J40" s="160"/>
      <c r="K40" s="160"/>
      <c r="L40" s="160"/>
      <c r="M40" s="787" t="str">
        <f t="shared" si="0"/>
        <v> </v>
      </c>
      <c r="N40" s="787"/>
      <c r="O40" s="787"/>
      <c r="P40" s="787"/>
      <c r="Q40" s="787"/>
      <c r="R40" s="786"/>
      <c r="S40" s="786"/>
      <c r="T40" s="786"/>
      <c r="U40" s="786"/>
      <c r="V40" s="786"/>
      <c r="W40" s="785" t="str">
        <f t="shared" si="1"/>
        <v> </v>
      </c>
      <c r="X40" s="785"/>
      <c r="Y40" s="785"/>
      <c r="Z40" s="785"/>
      <c r="AA40" s="785"/>
      <c r="AB40" s="796" t="str">
        <f t="shared" si="2"/>
        <v> </v>
      </c>
      <c r="AC40" s="796"/>
      <c r="AD40" s="796"/>
      <c r="AE40" s="796"/>
      <c r="AF40" s="796"/>
      <c r="AG40" s="796"/>
      <c r="AH40" s="789" t="str">
        <f>IF(I40&lt;=$R$19,NPV($AG$19,,,,,,,,,,,,,W40)," ")</f>
        <v> </v>
      </c>
      <c r="AI40" s="790"/>
      <c r="AJ40" s="790"/>
      <c r="AK40" s="790"/>
      <c r="AL40" s="791"/>
      <c r="AT40" s="17"/>
      <c r="AU40" s="17"/>
      <c r="AV40" s="17"/>
      <c r="AW40" s="17"/>
      <c r="AX40" s="17"/>
      <c r="AY40" s="17"/>
      <c r="AZ40" s="17"/>
      <c r="BA40" s="17"/>
      <c r="BB40" s="17"/>
      <c r="BC40" s="17"/>
      <c r="BD40" s="17"/>
      <c r="BE40" s="17"/>
      <c r="BF40" s="17"/>
    </row>
    <row r="41" spans="9:58" ht="12.75">
      <c r="I41" s="160">
        <v>16</v>
      </c>
      <c r="J41" s="160"/>
      <c r="K41" s="160"/>
      <c r="L41" s="160"/>
      <c r="M41" s="787" t="str">
        <f t="shared" si="0"/>
        <v> </v>
      </c>
      <c r="N41" s="787"/>
      <c r="O41" s="787"/>
      <c r="P41" s="787"/>
      <c r="Q41" s="787"/>
      <c r="R41" s="786"/>
      <c r="S41" s="786"/>
      <c r="T41" s="786"/>
      <c r="U41" s="786"/>
      <c r="V41" s="786"/>
      <c r="W41" s="785" t="str">
        <f t="shared" si="1"/>
        <v> </v>
      </c>
      <c r="X41" s="785"/>
      <c r="Y41" s="785"/>
      <c r="Z41" s="785"/>
      <c r="AA41" s="785"/>
      <c r="AB41" s="796" t="str">
        <f t="shared" si="2"/>
        <v> </v>
      </c>
      <c r="AC41" s="796"/>
      <c r="AD41" s="796"/>
      <c r="AE41" s="796"/>
      <c r="AF41" s="796"/>
      <c r="AG41" s="796"/>
      <c r="AH41" s="789" t="str">
        <f>IF(I41&lt;=$R$19,NPV($AG$19,,,,,,,,,,,,,,,W41)," ")</f>
        <v> </v>
      </c>
      <c r="AI41" s="790"/>
      <c r="AJ41" s="790"/>
      <c r="AK41" s="790"/>
      <c r="AL41" s="791"/>
      <c r="AM41" s="86"/>
      <c r="AT41" s="17"/>
      <c r="AU41" s="17"/>
      <c r="AV41" s="17"/>
      <c r="AW41" s="17"/>
      <c r="AX41" s="17"/>
      <c r="AY41" s="17"/>
      <c r="AZ41" s="17"/>
      <c r="BA41" s="17"/>
      <c r="BB41" s="17"/>
      <c r="BC41" s="17"/>
      <c r="BD41" s="17"/>
      <c r="BE41" s="17"/>
      <c r="BF41" s="17"/>
    </row>
    <row r="42" spans="9:58" ht="12.75">
      <c r="I42" s="160">
        <v>17</v>
      </c>
      <c r="J42" s="160"/>
      <c r="K42" s="160"/>
      <c r="L42" s="160"/>
      <c r="M42" s="787" t="str">
        <f t="shared" si="0"/>
        <v> </v>
      </c>
      <c r="N42" s="787"/>
      <c r="O42" s="787"/>
      <c r="P42" s="787"/>
      <c r="Q42" s="787"/>
      <c r="R42" s="786"/>
      <c r="S42" s="786"/>
      <c r="T42" s="786"/>
      <c r="U42" s="786"/>
      <c r="V42" s="786"/>
      <c r="W42" s="785" t="str">
        <f t="shared" si="1"/>
        <v> </v>
      </c>
      <c r="X42" s="785"/>
      <c r="Y42" s="785"/>
      <c r="Z42" s="785"/>
      <c r="AA42" s="785"/>
      <c r="AB42" s="796" t="str">
        <f t="shared" si="2"/>
        <v> </v>
      </c>
      <c r="AC42" s="796"/>
      <c r="AD42" s="796"/>
      <c r="AE42" s="796"/>
      <c r="AF42" s="796"/>
      <c r="AG42" s="796"/>
      <c r="AH42" s="789" t="str">
        <f>IF(I42&lt;=$R$19,NPV($AG$19,,,,,,,,,,,,,,,,W42)," ")</f>
        <v> </v>
      </c>
      <c r="AI42" s="790"/>
      <c r="AJ42" s="790"/>
      <c r="AK42" s="790"/>
      <c r="AL42" s="791"/>
      <c r="AM42" s="86"/>
      <c r="AT42" s="17"/>
      <c r="AU42" s="17"/>
      <c r="AV42" s="17"/>
      <c r="AW42" s="17"/>
      <c r="AX42" s="17"/>
      <c r="AY42" s="17"/>
      <c r="AZ42" s="17"/>
      <c r="BA42" s="17"/>
      <c r="BB42" s="17"/>
      <c r="BC42" s="17"/>
      <c r="BD42" s="17"/>
      <c r="BE42" s="17"/>
      <c r="BF42" s="17"/>
    </row>
    <row r="43" spans="9:58" ht="12.75">
      <c r="I43" s="160">
        <v>18</v>
      </c>
      <c r="J43" s="160"/>
      <c r="K43" s="160"/>
      <c r="L43" s="160"/>
      <c r="M43" s="787" t="str">
        <f t="shared" si="0"/>
        <v> </v>
      </c>
      <c r="N43" s="787"/>
      <c r="O43" s="787"/>
      <c r="P43" s="787"/>
      <c r="Q43" s="787"/>
      <c r="R43" s="786"/>
      <c r="S43" s="786"/>
      <c r="T43" s="786"/>
      <c r="U43" s="786"/>
      <c r="V43" s="786"/>
      <c r="W43" s="785" t="str">
        <f t="shared" si="1"/>
        <v> </v>
      </c>
      <c r="X43" s="785"/>
      <c r="Y43" s="785"/>
      <c r="Z43" s="785"/>
      <c r="AA43" s="785"/>
      <c r="AB43" s="796" t="str">
        <f t="shared" si="2"/>
        <v> </v>
      </c>
      <c r="AC43" s="796"/>
      <c r="AD43" s="796"/>
      <c r="AE43" s="796"/>
      <c r="AF43" s="796"/>
      <c r="AG43" s="796"/>
      <c r="AH43" s="789" t="str">
        <f>IF(I43&lt;=$R$19,NPV($AG$19,,,,,,,,,,,,,,,,,W43)," ")</f>
        <v> </v>
      </c>
      <c r="AI43" s="790"/>
      <c r="AJ43" s="790"/>
      <c r="AK43" s="790"/>
      <c r="AL43" s="791"/>
      <c r="AM43" s="86"/>
      <c r="AT43" s="17"/>
      <c r="AU43" s="17"/>
      <c r="AV43" s="17"/>
      <c r="AW43" s="17"/>
      <c r="AX43" s="17"/>
      <c r="AY43" s="17"/>
      <c r="AZ43" s="17"/>
      <c r="BA43" s="17"/>
      <c r="BB43" s="17"/>
      <c r="BC43" s="17"/>
      <c r="BD43" s="17"/>
      <c r="BE43" s="17"/>
      <c r="BF43" s="17"/>
    </row>
    <row r="44" spans="9:58" ht="12" customHeight="1">
      <c r="I44" s="160">
        <v>19</v>
      </c>
      <c r="J44" s="160"/>
      <c r="K44" s="160"/>
      <c r="L44" s="160"/>
      <c r="M44" s="787" t="str">
        <f t="shared" si="0"/>
        <v> </v>
      </c>
      <c r="N44" s="787"/>
      <c r="O44" s="787"/>
      <c r="P44" s="787"/>
      <c r="Q44" s="787"/>
      <c r="R44" s="786"/>
      <c r="S44" s="786"/>
      <c r="T44" s="786"/>
      <c r="U44" s="786"/>
      <c r="V44" s="786"/>
      <c r="W44" s="785" t="str">
        <f t="shared" si="1"/>
        <v> </v>
      </c>
      <c r="X44" s="785"/>
      <c r="Y44" s="785"/>
      <c r="Z44" s="785"/>
      <c r="AA44" s="785"/>
      <c r="AB44" s="796" t="str">
        <f t="shared" si="2"/>
        <v> </v>
      </c>
      <c r="AC44" s="796"/>
      <c r="AD44" s="796"/>
      <c r="AE44" s="796"/>
      <c r="AF44" s="796"/>
      <c r="AG44" s="796"/>
      <c r="AH44" s="789" t="str">
        <f>IF(I44&lt;=$R$19,NPV($AG$19,,,,,,,,,,,,,,,,,,W44)," ")</f>
        <v> </v>
      </c>
      <c r="AI44" s="790"/>
      <c r="AJ44" s="790"/>
      <c r="AK44" s="790"/>
      <c r="AL44" s="791"/>
      <c r="AM44" s="86"/>
      <c r="AT44" s="17"/>
      <c r="AU44" s="17"/>
      <c r="AV44" s="17"/>
      <c r="AW44" s="17"/>
      <c r="AX44" s="17"/>
      <c r="AY44" s="17"/>
      <c r="AZ44" s="17"/>
      <c r="BA44" s="17"/>
      <c r="BB44" s="17"/>
      <c r="BC44" s="17"/>
      <c r="BD44" s="17"/>
      <c r="BE44" s="17"/>
      <c r="BF44" s="17"/>
    </row>
    <row r="45" spans="9:58" ht="12.75">
      <c r="I45" s="160">
        <v>20</v>
      </c>
      <c r="J45" s="160"/>
      <c r="K45" s="160"/>
      <c r="L45" s="160"/>
      <c r="M45" s="787" t="str">
        <f t="shared" si="0"/>
        <v> </v>
      </c>
      <c r="N45" s="787"/>
      <c r="O45" s="787"/>
      <c r="P45" s="787"/>
      <c r="Q45" s="787"/>
      <c r="R45" s="786"/>
      <c r="S45" s="786"/>
      <c r="T45" s="786"/>
      <c r="U45" s="786"/>
      <c r="V45" s="786"/>
      <c r="W45" s="785" t="str">
        <f t="shared" si="1"/>
        <v> </v>
      </c>
      <c r="X45" s="785"/>
      <c r="Y45" s="785"/>
      <c r="Z45" s="785"/>
      <c r="AA45" s="785"/>
      <c r="AB45" s="796" t="str">
        <f t="shared" si="2"/>
        <v> </v>
      </c>
      <c r="AC45" s="796"/>
      <c r="AD45" s="796"/>
      <c r="AE45" s="796"/>
      <c r="AF45" s="796"/>
      <c r="AG45" s="796"/>
      <c r="AH45" s="789" t="str">
        <f>IF(I45&lt;=$R$19,NPV($AG$19,,,,,,,,,,,,,,,,,,,W45)," ")</f>
        <v> </v>
      </c>
      <c r="AI45" s="790"/>
      <c r="AJ45" s="790"/>
      <c r="AK45" s="790"/>
      <c r="AL45" s="791"/>
      <c r="AM45" s="86"/>
      <c r="AT45" s="17"/>
      <c r="AU45" s="17"/>
      <c r="AV45" s="17"/>
      <c r="AW45" s="17"/>
      <c r="AX45" s="17"/>
      <c r="AY45" s="17"/>
      <c r="AZ45" s="17"/>
      <c r="BA45" s="17"/>
      <c r="BB45" s="17"/>
      <c r="BC45" s="17"/>
      <c r="BD45" s="17"/>
      <c r="BE45" s="17"/>
      <c r="BF45" s="17"/>
    </row>
    <row r="46" spans="31:58" ht="12.75">
      <c r="AE46" s="30"/>
      <c r="AF46" s="5"/>
      <c r="AM46" s="30"/>
      <c r="AT46" s="17"/>
      <c r="AU46" s="17"/>
      <c r="AV46" s="17"/>
      <c r="AW46" s="17"/>
      <c r="AX46" s="17"/>
      <c r="AY46" s="17"/>
      <c r="AZ46" s="17"/>
      <c r="BA46" s="17"/>
      <c r="BB46" s="17"/>
      <c r="BC46" s="17"/>
      <c r="BD46" s="17"/>
      <c r="BE46" s="17"/>
      <c r="BF46" s="17"/>
    </row>
    <row r="47" spans="16:58" ht="12.75">
      <c r="P47" s="517" t="s">
        <v>347</v>
      </c>
      <c r="Q47" s="518"/>
      <c r="R47" s="518"/>
      <c r="S47" s="518"/>
      <c r="T47" s="518"/>
      <c r="U47" s="518"/>
      <c r="V47" s="518"/>
      <c r="W47" s="518"/>
      <c r="X47" s="519"/>
      <c r="Y47" s="748">
        <f>SUM(AH26:AL45)</f>
        <v>0</v>
      </c>
      <c r="Z47" s="802"/>
      <c r="AA47" s="802"/>
      <c r="AB47" s="802"/>
      <c r="AC47" s="802"/>
      <c r="AD47" s="803"/>
      <c r="AE47" s="30"/>
      <c r="AF47" s="5"/>
      <c r="AM47" s="30"/>
      <c r="AT47" s="17"/>
      <c r="AU47" s="17"/>
      <c r="AV47" s="17"/>
      <c r="AW47" s="17"/>
      <c r="AX47" s="17"/>
      <c r="AY47" s="17"/>
      <c r="AZ47" s="17"/>
      <c r="BA47" s="17"/>
      <c r="BB47" s="17"/>
      <c r="BC47" s="17"/>
      <c r="BD47" s="17"/>
      <c r="BE47" s="17"/>
      <c r="BF47" s="17"/>
    </row>
    <row r="48" spans="16:58" ht="12.75">
      <c r="P48" s="520"/>
      <c r="Q48" s="521"/>
      <c r="R48" s="521"/>
      <c r="S48" s="521"/>
      <c r="T48" s="521"/>
      <c r="U48" s="521"/>
      <c r="V48" s="521"/>
      <c r="W48" s="521"/>
      <c r="X48" s="522"/>
      <c r="Y48" s="804"/>
      <c r="Z48" s="805"/>
      <c r="AA48" s="805"/>
      <c r="AB48" s="805"/>
      <c r="AC48" s="805"/>
      <c r="AD48" s="806"/>
      <c r="AE48" s="30"/>
      <c r="AF48" s="5"/>
      <c r="AM48" s="30"/>
      <c r="AT48" s="17"/>
      <c r="AU48" s="17"/>
      <c r="AV48" s="17"/>
      <c r="AW48" s="17"/>
      <c r="AX48" s="17"/>
      <c r="AY48" s="17"/>
      <c r="AZ48" s="17"/>
      <c r="BA48" s="17"/>
      <c r="BB48" s="17"/>
      <c r="BC48" s="17"/>
      <c r="BD48" s="17"/>
      <c r="BE48" s="17"/>
      <c r="BF48" s="17"/>
    </row>
    <row r="49" spans="16:58" ht="12.75">
      <c r="P49" s="325" t="s">
        <v>348</v>
      </c>
      <c r="Q49" s="325"/>
      <c r="R49" s="325"/>
      <c r="S49" s="325"/>
      <c r="T49" s="325"/>
      <c r="U49" s="325"/>
      <c r="V49" s="325"/>
      <c r="W49" s="325"/>
      <c r="X49" s="326"/>
      <c r="Y49" s="797" t="e">
        <f>Y47*U8</f>
        <v>#DIV/0!</v>
      </c>
      <c r="Z49" s="798"/>
      <c r="AA49" s="798"/>
      <c r="AB49" s="798"/>
      <c r="AC49" s="798"/>
      <c r="AD49" s="799"/>
      <c r="AE49" s="30"/>
      <c r="AF49" s="5"/>
      <c r="AM49" s="30"/>
      <c r="AT49" s="17"/>
      <c r="AU49" s="17"/>
      <c r="AV49" s="17"/>
      <c r="AW49" s="17"/>
      <c r="AX49" s="17"/>
      <c r="AY49" s="17"/>
      <c r="AZ49" s="17"/>
      <c r="BA49" s="17"/>
      <c r="BB49" s="17"/>
      <c r="BC49" s="17"/>
      <c r="BD49" s="17"/>
      <c r="BE49" s="17"/>
      <c r="BF49" s="17"/>
    </row>
    <row r="50" spans="16:58" ht="12.75">
      <c r="P50" s="325"/>
      <c r="Q50" s="325"/>
      <c r="R50" s="325"/>
      <c r="S50" s="325"/>
      <c r="T50" s="325"/>
      <c r="U50" s="325"/>
      <c r="V50" s="325"/>
      <c r="W50" s="325"/>
      <c r="X50" s="325"/>
      <c r="Y50" s="800" t="e">
        <f>Y49*AL8</f>
        <v>#DIV/0!</v>
      </c>
      <c r="Z50" s="801"/>
      <c r="AA50" s="801"/>
      <c r="AB50" s="801"/>
      <c r="AC50" s="801"/>
      <c r="AD50" s="706"/>
      <c r="AE50" s="30"/>
      <c r="AF50" s="5"/>
      <c r="AM50" s="30"/>
      <c r="AT50" s="17"/>
      <c r="AU50" s="17"/>
      <c r="AV50" s="17"/>
      <c r="AW50" s="17"/>
      <c r="AX50" s="17"/>
      <c r="AY50" s="17"/>
      <c r="AZ50" s="17"/>
      <c r="BA50" s="17"/>
      <c r="BB50" s="17"/>
      <c r="BC50" s="17"/>
      <c r="BD50" s="17"/>
      <c r="BE50" s="17"/>
      <c r="BF50" s="17"/>
    </row>
    <row r="52" spans="1:45" ht="12.75" customHeight="1">
      <c r="A52" s="25" t="s">
        <v>149</v>
      </c>
      <c r="G52" s="5"/>
      <c r="AR52" s="22"/>
      <c r="AS52" s="22"/>
    </row>
    <row r="53" spans="1:43" ht="12.75" customHeight="1">
      <c r="A53" s="74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50"/>
      <c r="AL53" s="750"/>
      <c r="AM53" s="750"/>
      <c r="AN53" s="750"/>
      <c r="AO53" s="750"/>
      <c r="AP53" s="750"/>
      <c r="AQ53" s="751"/>
    </row>
    <row r="54" spans="1:45" s="21" customFormat="1" ht="15.75" customHeight="1">
      <c r="A54" s="752"/>
      <c r="B54" s="753"/>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3"/>
      <c r="AM54" s="753"/>
      <c r="AN54" s="753"/>
      <c r="AO54" s="753"/>
      <c r="AP54" s="753"/>
      <c r="AQ54" s="754"/>
      <c r="AR54" s="1"/>
      <c r="AS54" s="1"/>
    </row>
    <row r="55" spans="1:45" s="21" customFormat="1" ht="12.75">
      <c r="A55" s="752"/>
      <c r="B55" s="753"/>
      <c r="C55" s="753"/>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c r="AI55" s="753"/>
      <c r="AJ55" s="753"/>
      <c r="AK55" s="753"/>
      <c r="AL55" s="753"/>
      <c r="AM55" s="753"/>
      <c r="AN55" s="753"/>
      <c r="AO55" s="753"/>
      <c r="AP55" s="753"/>
      <c r="AQ55" s="754"/>
      <c r="AR55" s="1"/>
      <c r="AS55" s="1"/>
    </row>
    <row r="56" spans="1:45" s="21" customFormat="1" ht="27.75" customHeight="1">
      <c r="A56" s="752"/>
      <c r="B56" s="753"/>
      <c r="C56" s="753"/>
      <c r="D56" s="753"/>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3"/>
      <c r="AI56" s="753"/>
      <c r="AJ56" s="753"/>
      <c r="AK56" s="753"/>
      <c r="AL56" s="753"/>
      <c r="AM56" s="753"/>
      <c r="AN56" s="753"/>
      <c r="AO56" s="753"/>
      <c r="AP56" s="753"/>
      <c r="AQ56" s="754"/>
      <c r="AR56" s="1"/>
      <c r="AS56" s="1"/>
    </row>
    <row r="57" spans="1:45" s="17" customFormat="1" ht="39" customHeight="1">
      <c r="A57" s="755"/>
      <c r="B57" s="756"/>
      <c r="C57" s="756"/>
      <c r="D57" s="756"/>
      <c r="E57" s="756"/>
      <c r="F57" s="756"/>
      <c r="G57" s="756"/>
      <c r="H57" s="756"/>
      <c r="I57" s="756"/>
      <c r="J57" s="756"/>
      <c r="K57" s="756"/>
      <c r="L57" s="756"/>
      <c r="M57" s="756"/>
      <c r="N57" s="756"/>
      <c r="O57" s="756"/>
      <c r="P57" s="756"/>
      <c r="Q57" s="756"/>
      <c r="R57" s="756"/>
      <c r="S57" s="756"/>
      <c r="T57" s="756"/>
      <c r="U57" s="756"/>
      <c r="V57" s="756"/>
      <c r="W57" s="756"/>
      <c r="X57" s="756"/>
      <c r="Y57" s="756"/>
      <c r="Z57" s="756"/>
      <c r="AA57" s="756"/>
      <c r="AB57" s="756"/>
      <c r="AC57" s="756"/>
      <c r="AD57" s="756"/>
      <c r="AE57" s="756"/>
      <c r="AF57" s="756"/>
      <c r="AG57" s="756"/>
      <c r="AH57" s="756"/>
      <c r="AI57" s="756"/>
      <c r="AJ57" s="756"/>
      <c r="AK57" s="756"/>
      <c r="AL57" s="756"/>
      <c r="AM57" s="756"/>
      <c r="AN57" s="756"/>
      <c r="AO57" s="756"/>
      <c r="AP57" s="756"/>
      <c r="AQ57" s="757"/>
      <c r="AR57" s="1"/>
      <c r="AS57" s="1"/>
    </row>
  </sheetData>
  <sheetProtection password="C780" sheet="1" objects="1" scenarios="1"/>
  <mergeCells count="187">
    <mergeCell ref="Y49:AD49"/>
    <mergeCell ref="Y50:AD50"/>
    <mergeCell ref="I45:L45"/>
    <mergeCell ref="M45:Q45"/>
    <mergeCell ref="R45:V45"/>
    <mergeCell ref="W45:AA45"/>
    <mergeCell ref="Y47:AD48"/>
    <mergeCell ref="P49:X50"/>
    <mergeCell ref="P47:X48"/>
    <mergeCell ref="AH42:AL42"/>
    <mergeCell ref="AB43:AG43"/>
    <mergeCell ref="AH43:AL43"/>
    <mergeCell ref="AB45:AG45"/>
    <mergeCell ref="AH45:AL45"/>
    <mergeCell ref="AB44:AG44"/>
    <mergeCell ref="AH44:AL44"/>
    <mergeCell ref="I44:L44"/>
    <mergeCell ref="M44:Q44"/>
    <mergeCell ref="W44:AA44"/>
    <mergeCell ref="AH41:AL41"/>
    <mergeCell ref="R42:V42"/>
    <mergeCell ref="W42:AA42"/>
    <mergeCell ref="R41:V41"/>
    <mergeCell ref="I43:L43"/>
    <mergeCell ref="M43:Q43"/>
    <mergeCell ref="R43:V43"/>
    <mergeCell ref="I40:L40"/>
    <mergeCell ref="M40:Q40"/>
    <mergeCell ref="I42:L42"/>
    <mergeCell ref="M42:Q42"/>
    <mergeCell ref="I41:L41"/>
    <mergeCell ref="M41:Q41"/>
    <mergeCell ref="AH38:AL38"/>
    <mergeCell ref="AB39:AG39"/>
    <mergeCell ref="AH39:AL39"/>
    <mergeCell ref="AB40:AG40"/>
    <mergeCell ref="AH40:AL40"/>
    <mergeCell ref="W38:AA38"/>
    <mergeCell ref="I39:L39"/>
    <mergeCell ref="M39:Q39"/>
    <mergeCell ref="R39:V39"/>
    <mergeCell ref="W39:AA39"/>
    <mergeCell ref="R36:V36"/>
    <mergeCell ref="I38:L38"/>
    <mergeCell ref="M38:Q38"/>
    <mergeCell ref="R38:V38"/>
    <mergeCell ref="W36:AA36"/>
    <mergeCell ref="AH36:AL36"/>
    <mergeCell ref="I37:L37"/>
    <mergeCell ref="M37:Q37"/>
    <mergeCell ref="R37:V37"/>
    <mergeCell ref="W37:AA37"/>
    <mergeCell ref="AB37:AG37"/>
    <mergeCell ref="AH37:AL37"/>
    <mergeCell ref="I36:L36"/>
    <mergeCell ref="M36:Q36"/>
    <mergeCell ref="AB28:AG28"/>
    <mergeCell ref="AB41:AG41"/>
    <mergeCell ref="R44:V44"/>
    <mergeCell ref="W41:AA41"/>
    <mergeCell ref="AB42:AG42"/>
    <mergeCell ref="W43:AA43"/>
    <mergeCell ref="AB36:AG36"/>
    <mergeCell ref="R40:V40"/>
    <mergeCell ref="W40:AA40"/>
    <mergeCell ref="AB38:AG38"/>
    <mergeCell ref="AB35:AG35"/>
    <mergeCell ref="AB31:AG31"/>
    <mergeCell ref="AB32:AG32"/>
    <mergeCell ref="AB33:AG33"/>
    <mergeCell ref="AB34:AG34"/>
    <mergeCell ref="I13:Q14"/>
    <mergeCell ref="R13:W14"/>
    <mergeCell ref="I17:Q18"/>
    <mergeCell ref="I19:Q20"/>
    <mergeCell ref="I15:Q16"/>
    <mergeCell ref="R15:W16"/>
    <mergeCell ref="R17:W18"/>
    <mergeCell ref="R19:W20"/>
    <mergeCell ref="AG17:AL18"/>
    <mergeCell ref="Y19:AF20"/>
    <mergeCell ref="AG19:AL20"/>
    <mergeCell ref="Y15:AF16"/>
    <mergeCell ref="AG15:AL16"/>
    <mergeCell ref="Y17:AF18"/>
    <mergeCell ref="AB29:AG29"/>
    <mergeCell ref="AB30:AG30"/>
    <mergeCell ref="C11:P11"/>
    <mergeCell ref="Q11:T11"/>
    <mergeCell ref="U11:X11"/>
    <mergeCell ref="AB24:AG24"/>
    <mergeCell ref="AB25:AG25"/>
    <mergeCell ref="AB26:AG26"/>
    <mergeCell ref="I28:L28"/>
    <mergeCell ref="I29:L29"/>
    <mergeCell ref="AB6:AF7"/>
    <mergeCell ref="C9:P9"/>
    <mergeCell ref="Q9:T9"/>
    <mergeCell ref="U9:X9"/>
    <mergeCell ref="C10:P10"/>
    <mergeCell ref="Q10:T10"/>
    <mergeCell ref="U10:X10"/>
    <mergeCell ref="C6:P7"/>
    <mergeCell ref="Q6:T7"/>
    <mergeCell ref="U6:X7"/>
    <mergeCell ref="AG6:AK7"/>
    <mergeCell ref="AB10:AF10"/>
    <mergeCell ref="AG10:AK10"/>
    <mergeCell ref="AL10:AP10"/>
    <mergeCell ref="C8:P8"/>
    <mergeCell ref="Q8:T8"/>
    <mergeCell ref="U8:X8"/>
    <mergeCell ref="AG8:AK8"/>
    <mergeCell ref="AL6:AP7"/>
    <mergeCell ref="AL8:AP8"/>
    <mergeCell ref="AH25:AL25"/>
    <mergeCell ref="AH24:AL24"/>
    <mergeCell ref="Y13:AF14"/>
    <mergeCell ref="AG13:AL14"/>
    <mergeCell ref="AB27:AG27"/>
    <mergeCell ref="AG9:AK9"/>
    <mergeCell ref="AL9:AP9"/>
    <mergeCell ref="AH35:AL35"/>
    <mergeCell ref="AH32:AL32"/>
    <mergeCell ref="AH31:AL31"/>
    <mergeCell ref="AH33:AL33"/>
    <mergeCell ref="AH34:AL34"/>
    <mergeCell ref="AH30:AL30"/>
    <mergeCell ref="AH29:AL29"/>
    <mergeCell ref="AH28:AL28"/>
    <mergeCell ref="I24:L24"/>
    <mergeCell ref="I25:L25"/>
    <mergeCell ref="I26:L26"/>
    <mergeCell ref="I27:L27"/>
    <mergeCell ref="M28:Q28"/>
    <mergeCell ref="M29:Q29"/>
    <mergeCell ref="AH27:AL27"/>
    <mergeCell ref="AH26:AL26"/>
    <mergeCell ref="M30:Q30"/>
    <mergeCell ref="M31:Q31"/>
    <mergeCell ref="M32:Q32"/>
    <mergeCell ref="M33:Q33"/>
    <mergeCell ref="R32:V32"/>
    <mergeCell ref="M24:Q24"/>
    <mergeCell ref="M25:Q25"/>
    <mergeCell ref="M26:Q26"/>
    <mergeCell ref="M27:Q27"/>
    <mergeCell ref="I31:L31"/>
    <mergeCell ref="R35:V35"/>
    <mergeCell ref="R34:V34"/>
    <mergeCell ref="I35:L35"/>
    <mergeCell ref="M35:Q35"/>
    <mergeCell ref="I33:L33"/>
    <mergeCell ref="I34:L34"/>
    <mergeCell ref="M34:Q34"/>
    <mergeCell ref="I32:L32"/>
    <mergeCell ref="R33:V33"/>
    <mergeCell ref="W35:AA35"/>
    <mergeCell ref="R24:V24"/>
    <mergeCell ref="R25:V25"/>
    <mergeCell ref="R26:V26"/>
    <mergeCell ref="R27:V27"/>
    <mergeCell ref="R28:V28"/>
    <mergeCell ref="R29:V29"/>
    <mergeCell ref="R30:V30"/>
    <mergeCell ref="R31:V31"/>
    <mergeCell ref="W31:AA31"/>
    <mergeCell ref="W32:AA32"/>
    <mergeCell ref="W33:AA33"/>
    <mergeCell ref="W34:AA34"/>
    <mergeCell ref="A1:AS1"/>
    <mergeCell ref="M3:Z3"/>
    <mergeCell ref="M4:Z4"/>
    <mergeCell ref="M2:Z2"/>
    <mergeCell ref="AJ2:AS2"/>
    <mergeCell ref="AJ3:AS3"/>
    <mergeCell ref="I30:L30"/>
    <mergeCell ref="A53:AQ57"/>
    <mergeCell ref="I21:Q22"/>
    <mergeCell ref="R21:W22"/>
    <mergeCell ref="W28:AA28"/>
    <mergeCell ref="W29:AA29"/>
    <mergeCell ref="W30:AA30"/>
    <mergeCell ref="W24:AA24"/>
    <mergeCell ref="W25:AA25"/>
    <mergeCell ref="W26:AA26"/>
    <mergeCell ref="W27:AA27"/>
  </mergeCells>
  <printOptions horizontalCentered="1"/>
  <pageMargins left="0.5" right="0.5" top="1" bottom="1" header="0.5" footer="0.5"/>
  <pageSetup fitToHeight="3" fitToWidth="3"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rowBreaks count="1" manualBreakCount="1">
    <brk id="51" max="255" man="1"/>
  </rowBreaks>
</worksheet>
</file>

<file path=xl/worksheets/sheet16.xml><?xml version="1.0" encoding="utf-8"?>
<worksheet xmlns="http://schemas.openxmlformats.org/spreadsheetml/2006/main" xmlns:r="http://schemas.openxmlformats.org/officeDocument/2006/relationships">
  <sheetPr codeName="Sheet7"/>
  <dimension ref="A1:AU79"/>
  <sheetViews>
    <sheetView zoomScalePageLayoutView="0" workbookViewId="0" topLeftCell="A1">
      <selection activeCell="A1" sqref="A1:AR1"/>
    </sheetView>
  </sheetViews>
  <sheetFormatPr defaultColWidth="8.8515625" defaultRowHeight="12.75"/>
  <cols>
    <col min="1" max="1" width="3.7109375" style="1" customWidth="1"/>
    <col min="2" max="16" width="2.00390625" style="1" customWidth="1"/>
    <col min="17" max="17" width="2.421875" style="1" customWidth="1"/>
    <col min="18" max="47" width="2.00390625" style="1" customWidth="1"/>
    <col min="48" max="16384" width="8.8515625" style="1" customWidth="1"/>
  </cols>
  <sheetData>
    <row r="1" spans="1:47" ht="19.5" thickBot="1">
      <c r="A1" s="147" t="s">
        <v>90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06"/>
      <c r="AT1" s="106"/>
      <c r="AU1" s="106"/>
    </row>
    <row r="2" spans="1:47" ht="12.75" customHeight="1" thickTop="1">
      <c r="A2" s="2" t="s">
        <v>171</v>
      </c>
      <c r="B2" s="2"/>
      <c r="K2" s="206">
        <f>'Development Information'!M4</f>
        <v>0</v>
      </c>
      <c r="L2" s="206"/>
      <c r="M2" s="206"/>
      <c r="N2" s="206"/>
      <c r="O2" s="206"/>
      <c r="P2" s="206"/>
      <c r="Q2" s="206"/>
      <c r="R2" s="206"/>
      <c r="S2" s="206"/>
      <c r="T2" s="206"/>
      <c r="U2" s="206"/>
      <c r="V2" s="206"/>
      <c r="W2" s="206"/>
      <c r="X2" s="206"/>
      <c r="Y2" s="206"/>
      <c r="AA2" s="15" t="s">
        <v>136</v>
      </c>
      <c r="AB2" s="41"/>
      <c r="AC2" s="13"/>
      <c r="AD2" s="13"/>
      <c r="AE2" s="13"/>
      <c r="AF2" s="13"/>
      <c r="AG2" s="13"/>
      <c r="AH2" s="13"/>
      <c r="AI2" s="206">
        <f>'Development Information'!M8</f>
        <v>0</v>
      </c>
      <c r="AJ2" s="206"/>
      <c r="AK2" s="206"/>
      <c r="AL2" s="206"/>
      <c r="AM2" s="206"/>
      <c r="AN2" s="206"/>
      <c r="AO2" s="206"/>
      <c r="AP2" s="206"/>
      <c r="AQ2" s="206"/>
      <c r="AR2" s="206"/>
      <c r="AS2" s="14"/>
      <c r="AT2" s="14"/>
      <c r="AU2" s="14"/>
    </row>
    <row r="3" spans="1:47" ht="12.75" customHeight="1">
      <c r="A3" s="2" t="s">
        <v>60</v>
      </c>
      <c r="B3" s="2"/>
      <c r="K3" s="175">
        <f>'Development Information'!M5</f>
        <v>0</v>
      </c>
      <c r="L3" s="175"/>
      <c r="M3" s="175"/>
      <c r="N3" s="175"/>
      <c r="O3" s="175"/>
      <c r="P3" s="175"/>
      <c r="Q3" s="175"/>
      <c r="R3" s="175"/>
      <c r="S3" s="175"/>
      <c r="T3" s="175"/>
      <c r="U3" s="175"/>
      <c r="V3" s="175"/>
      <c r="W3" s="175"/>
      <c r="X3" s="175"/>
      <c r="Y3" s="175"/>
      <c r="AA3" s="15" t="s">
        <v>137</v>
      </c>
      <c r="AB3" s="11"/>
      <c r="AC3" s="13"/>
      <c r="AD3" s="13"/>
      <c r="AE3" s="13"/>
      <c r="AF3" s="13"/>
      <c r="AG3" s="13"/>
      <c r="AH3" s="13"/>
      <c r="AI3" s="175">
        <f>'Development Information'!M9</f>
        <v>0</v>
      </c>
      <c r="AJ3" s="175"/>
      <c r="AK3" s="175"/>
      <c r="AL3" s="175"/>
      <c r="AM3" s="175"/>
      <c r="AN3" s="175"/>
      <c r="AO3" s="175"/>
      <c r="AP3" s="175"/>
      <c r="AQ3" s="175"/>
      <c r="AR3" s="175"/>
      <c r="AS3" s="14"/>
      <c r="AT3" s="14"/>
      <c r="AU3" s="14"/>
    </row>
    <row r="4" spans="1:43" ht="12.75" customHeight="1">
      <c r="A4" s="2" t="s">
        <v>61</v>
      </c>
      <c r="B4" s="2"/>
      <c r="K4" s="175">
        <f>'Development Information'!M6</f>
        <v>0</v>
      </c>
      <c r="L4" s="175"/>
      <c r="M4" s="175"/>
      <c r="N4" s="175"/>
      <c r="O4" s="175"/>
      <c r="P4" s="175"/>
      <c r="Q4" s="175"/>
      <c r="R4" s="175"/>
      <c r="S4" s="175"/>
      <c r="T4" s="175"/>
      <c r="U4" s="175"/>
      <c r="V4" s="175"/>
      <c r="W4" s="175"/>
      <c r="X4" s="175"/>
      <c r="Y4" s="175"/>
      <c r="AC4" s="44"/>
      <c r="AD4" s="13"/>
      <c r="AE4" s="13"/>
      <c r="AF4" s="13"/>
      <c r="AG4" s="13"/>
      <c r="AH4" s="13"/>
      <c r="AI4" s="13"/>
      <c r="AJ4" s="13"/>
      <c r="AK4" s="13"/>
      <c r="AL4" s="13"/>
      <c r="AM4" s="13"/>
      <c r="AN4" s="34"/>
      <c r="AO4" s="34"/>
      <c r="AP4" s="34"/>
      <c r="AQ4" s="34"/>
    </row>
    <row r="5" spans="13:47" ht="12.75" customHeight="1">
      <c r="M5" s="5"/>
      <c r="N5" s="5"/>
      <c r="AE5" s="43"/>
      <c r="AG5" s="13"/>
      <c r="AH5" s="13"/>
      <c r="AI5" s="13"/>
      <c r="AJ5" s="13"/>
      <c r="AK5" s="13"/>
      <c r="AL5" s="13"/>
      <c r="AM5" s="13"/>
      <c r="AN5" s="13"/>
      <c r="AO5" s="13"/>
      <c r="AP5" s="24"/>
      <c r="AQ5" s="24"/>
      <c r="AR5" s="24"/>
      <c r="AS5" s="24"/>
      <c r="AT5" s="24"/>
      <c r="AU5" s="24"/>
    </row>
    <row r="6" spans="1:43" ht="12.75" customHeight="1">
      <c r="A6" s="13"/>
      <c r="B6" s="13"/>
      <c r="C6" s="194" t="s">
        <v>321</v>
      </c>
      <c r="D6" s="195"/>
      <c r="E6" s="195"/>
      <c r="F6" s="195"/>
      <c r="G6" s="195"/>
      <c r="H6" s="195"/>
      <c r="I6" s="195"/>
      <c r="J6" s="195"/>
      <c r="K6" s="195"/>
      <c r="L6" s="195"/>
      <c r="M6" s="195"/>
      <c r="N6" s="195"/>
      <c r="O6" s="195"/>
      <c r="P6" s="195"/>
      <c r="Q6" s="196"/>
      <c r="R6" s="214" t="s">
        <v>317</v>
      </c>
      <c r="S6" s="214"/>
      <c r="T6" s="214"/>
      <c r="U6" s="214"/>
      <c r="V6" s="214" t="s">
        <v>297</v>
      </c>
      <c r="W6" s="214"/>
      <c r="X6" s="214"/>
      <c r="Y6" s="214"/>
      <c r="AC6" s="214" t="s">
        <v>332</v>
      </c>
      <c r="AD6" s="214"/>
      <c r="AE6" s="214"/>
      <c r="AF6" s="214"/>
      <c r="AG6" s="214"/>
      <c r="AH6" s="300" t="s">
        <v>324</v>
      </c>
      <c r="AI6" s="300"/>
      <c r="AJ6" s="300"/>
      <c r="AK6" s="300"/>
      <c r="AL6" s="300"/>
      <c r="AM6" s="300" t="s">
        <v>325</v>
      </c>
      <c r="AN6" s="301"/>
      <c r="AO6" s="301"/>
      <c r="AP6" s="301"/>
      <c r="AQ6" s="301"/>
    </row>
    <row r="7" spans="1:43" ht="12.75" customHeight="1">
      <c r="A7" s="13"/>
      <c r="B7" s="13"/>
      <c r="C7" s="197"/>
      <c r="D7" s="198"/>
      <c r="E7" s="198"/>
      <c r="F7" s="198"/>
      <c r="G7" s="198"/>
      <c r="H7" s="198"/>
      <c r="I7" s="198"/>
      <c r="J7" s="198"/>
      <c r="K7" s="198"/>
      <c r="L7" s="198"/>
      <c r="M7" s="198"/>
      <c r="N7" s="198"/>
      <c r="O7" s="198"/>
      <c r="P7" s="198"/>
      <c r="Q7" s="199"/>
      <c r="R7" s="214"/>
      <c r="S7" s="214"/>
      <c r="T7" s="214"/>
      <c r="U7" s="214"/>
      <c r="V7" s="214"/>
      <c r="W7" s="214"/>
      <c r="X7" s="214"/>
      <c r="Y7" s="214"/>
      <c r="AC7" s="214"/>
      <c r="AD7" s="214"/>
      <c r="AE7" s="214"/>
      <c r="AF7" s="214"/>
      <c r="AG7" s="214"/>
      <c r="AH7" s="300"/>
      <c r="AI7" s="300"/>
      <c r="AJ7" s="300"/>
      <c r="AK7" s="300"/>
      <c r="AL7" s="300"/>
      <c r="AM7" s="301"/>
      <c r="AN7" s="301"/>
      <c r="AO7" s="301"/>
      <c r="AP7" s="301"/>
      <c r="AQ7" s="301"/>
    </row>
    <row r="8" spans="1:47" ht="12.75" customHeight="1">
      <c r="A8" s="46"/>
      <c r="B8" s="13"/>
      <c r="C8" s="309" t="s">
        <v>313</v>
      </c>
      <c r="D8" s="309"/>
      <c r="E8" s="309"/>
      <c r="F8" s="309"/>
      <c r="G8" s="309"/>
      <c r="H8" s="309"/>
      <c r="I8" s="309"/>
      <c r="J8" s="309"/>
      <c r="K8" s="309"/>
      <c r="L8" s="309"/>
      <c r="M8" s="309"/>
      <c r="N8" s="309"/>
      <c r="O8" s="309"/>
      <c r="P8" s="309"/>
      <c r="Q8" s="309"/>
      <c r="R8" s="160">
        <f>'Development Information'!AI31</f>
        <v>0</v>
      </c>
      <c r="S8" s="160"/>
      <c r="T8" s="160"/>
      <c r="U8" s="160"/>
      <c r="V8" s="305" t="e">
        <f>R8/R11</f>
        <v>#DIV/0!</v>
      </c>
      <c r="W8" s="305"/>
      <c r="X8" s="305"/>
      <c r="Y8" s="305"/>
      <c r="AC8" s="40" t="s">
        <v>323</v>
      </c>
      <c r="AD8" s="40"/>
      <c r="AE8" s="40"/>
      <c r="AF8" s="40"/>
      <c r="AG8" s="40"/>
      <c r="AH8" s="306">
        <f>'Development Information'!H44</f>
        <v>1</v>
      </c>
      <c r="AI8" s="160"/>
      <c r="AJ8" s="160"/>
      <c r="AK8" s="160"/>
      <c r="AL8" s="160"/>
      <c r="AM8" s="307">
        <f>AH8/AH10</f>
        <v>1</v>
      </c>
      <c r="AN8" s="307"/>
      <c r="AO8" s="307"/>
      <c r="AP8" s="307"/>
      <c r="AQ8" s="307"/>
      <c r="AR8" s="90"/>
      <c r="AS8" s="90"/>
      <c r="AT8" s="90"/>
      <c r="AU8" s="90"/>
    </row>
    <row r="9" spans="3:47" ht="12.75" customHeight="1">
      <c r="C9" s="308" t="s">
        <v>333</v>
      </c>
      <c r="D9" s="308"/>
      <c r="E9" s="308"/>
      <c r="F9" s="308"/>
      <c r="G9" s="308"/>
      <c r="H9" s="308"/>
      <c r="I9" s="308"/>
      <c r="J9" s="308"/>
      <c r="K9" s="308"/>
      <c r="L9" s="308"/>
      <c r="M9" s="308"/>
      <c r="N9" s="308"/>
      <c r="O9" s="308"/>
      <c r="P9" s="308"/>
      <c r="Q9" s="308"/>
      <c r="R9" s="160">
        <f>'Development Information'!AI33</f>
        <v>0</v>
      </c>
      <c r="S9" s="160"/>
      <c r="T9" s="160"/>
      <c r="U9" s="160"/>
      <c r="V9" s="305" t="e">
        <f>R9/R11</f>
        <v>#DIV/0!</v>
      </c>
      <c r="W9" s="305"/>
      <c r="X9" s="305"/>
      <c r="Y9" s="305"/>
      <c r="AC9" s="40" t="s">
        <v>322</v>
      </c>
      <c r="AD9" s="40"/>
      <c r="AE9" s="40"/>
      <c r="AF9" s="40"/>
      <c r="AG9" s="40"/>
      <c r="AH9" s="306">
        <f>'Development Information'!H46</f>
        <v>0</v>
      </c>
      <c r="AI9" s="160"/>
      <c r="AJ9" s="160"/>
      <c r="AK9" s="160"/>
      <c r="AL9" s="160"/>
      <c r="AM9" s="307">
        <f>AH9/AH10</f>
        <v>0</v>
      </c>
      <c r="AN9" s="307"/>
      <c r="AO9" s="307"/>
      <c r="AP9" s="307"/>
      <c r="AQ9" s="307"/>
      <c r="AR9" s="90"/>
      <c r="AS9" s="90"/>
      <c r="AT9" s="90"/>
      <c r="AU9" s="90"/>
    </row>
    <row r="10" spans="3:47" ht="12.75" customHeight="1">
      <c r="C10" s="318" t="s">
        <v>320</v>
      </c>
      <c r="D10" s="318"/>
      <c r="E10" s="318"/>
      <c r="F10" s="318"/>
      <c r="G10" s="318"/>
      <c r="H10" s="318"/>
      <c r="I10" s="318"/>
      <c r="J10" s="318"/>
      <c r="K10" s="318"/>
      <c r="L10" s="318"/>
      <c r="M10" s="318"/>
      <c r="N10" s="318"/>
      <c r="O10" s="318"/>
      <c r="P10" s="318"/>
      <c r="Q10" s="318"/>
      <c r="R10" s="160">
        <f>'Development Information'!AI35</f>
        <v>0</v>
      </c>
      <c r="S10" s="160"/>
      <c r="T10" s="160"/>
      <c r="U10" s="160"/>
      <c r="V10" s="305" t="e">
        <f>R10/R11</f>
        <v>#DIV/0!</v>
      </c>
      <c r="W10" s="305"/>
      <c r="X10" s="305"/>
      <c r="Y10" s="305"/>
      <c r="AC10" s="214" t="s">
        <v>88</v>
      </c>
      <c r="AD10" s="214"/>
      <c r="AE10" s="214"/>
      <c r="AF10" s="214"/>
      <c r="AG10" s="214"/>
      <c r="AH10" s="306">
        <f>'Development Information'!H48</f>
        <v>1</v>
      </c>
      <c r="AI10" s="160"/>
      <c r="AJ10" s="160"/>
      <c r="AK10" s="160"/>
      <c r="AL10" s="160"/>
      <c r="AM10" s="307">
        <f>AH10/AH10</f>
        <v>1</v>
      </c>
      <c r="AN10" s="307"/>
      <c r="AO10" s="307"/>
      <c r="AP10" s="307"/>
      <c r="AQ10" s="307"/>
      <c r="AR10" s="18"/>
      <c r="AS10" s="18"/>
      <c r="AT10" s="18"/>
      <c r="AU10" s="18"/>
    </row>
    <row r="11" spans="3:25" ht="12.75" customHeight="1">
      <c r="C11" s="316" t="s">
        <v>23</v>
      </c>
      <c r="D11" s="316"/>
      <c r="E11" s="316"/>
      <c r="F11" s="316"/>
      <c r="G11" s="316"/>
      <c r="H11" s="316"/>
      <c r="I11" s="316"/>
      <c r="J11" s="316"/>
      <c r="K11" s="316"/>
      <c r="L11" s="316"/>
      <c r="M11" s="316"/>
      <c r="N11" s="316"/>
      <c r="O11" s="316"/>
      <c r="P11" s="316"/>
      <c r="Q11" s="316"/>
      <c r="R11" s="317">
        <f>'Development Information'!AI37</f>
        <v>0</v>
      </c>
      <c r="S11" s="317"/>
      <c r="T11" s="317"/>
      <c r="U11" s="317"/>
      <c r="V11" s="305" t="e">
        <f>R11/R11</f>
        <v>#DIV/0!</v>
      </c>
      <c r="W11" s="305"/>
      <c r="X11" s="305"/>
      <c r="Y11" s="305"/>
    </row>
    <row r="12" spans="3:25" ht="12.75" customHeight="1">
      <c r="C12" s="12"/>
      <c r="D12" s="12"/>
      <c r="E12" s="12"/>
      <c r="F12" s="12"/>
      <c r="G12" s="12"/>
      <c r="H12" s="12"/>
      <c r="I12" s="12"/>
      <c r="J12" s="12"/>
      <c r="K12" s="12"/>
      <c r="L12" s="12"/>
      <c r="M12" s="12"/>
      <c r="N12" s="12"/>
      <c r="O12" s="12"/>
      <c r="P12" s="12"/>
      <c r="Q12" s="12"/>
      <c r="R12" s="42"/>
      <c r="S12" s="42"/>
      <c r="T12" s="42"/>
      <c r="U12" s="42"/>
      <c r="V12" s="18"/>
      <c r="W12" s="18"/>
      <c r="X12" s="18"/>
      <c r="Y12" s="18"/>
    </row>
    <row r="13" spans="3:32" ht="12.75" customHeight="1">
      <c r="C13" s="12"/>
      <c r="D13" s="12"/>
      <c r="E13" s="12"/>
      <c r="F13" s="12"/>
      <c r="G13" s="12"/>
      <c r="H13" s="12"/>
      <c r="I13" s="12"/>
      <c r="J13" s="12"/>
      <c r="K13" s="214" t="s">
        <v>341</v>
      </c>
      <c r="L13" s="214"/>
      <c r="M13" s="214"/>
      <c r="N13" s="214"/>
      <c r="O13" s="214"/>
      <c r="P13" s="214"/>
      <c r="Q13" s="214"/>
      <c r="R13" s="214"/>
      <c r="S13" s="214"/>
      <c r="T13" s="214"/>
      <c r="U13" s="214"/>
      <c r="V13" s="214"/>
      <c r="W13" s="214"/>
      <c r="X13" s="214"/>
      <c r="Y13" s="214"/>
      <c r="Z13" s="214" t="s">
        <v>30</v>
      </c>
      <c r="AA13" s="214"/>
      <c r="AB13" s="214"/>
      <c r="AC13" s="214"/>
      <c r="AD13" s="214"/>
      <c r="AE13" s="214"/>
      <c r="AF13" s="214"/>
    </row>
    <row r="14" spans="3:32" ht="12.75" customHeight="1">
      <c r="C14" s="12"/>
      <c r="D14" s="12"/>
      <c r="E14" s="12"/>
      <c r="F14" s="12"/>
      <c r="G14" s="12"/>
      <c r="H14" s="12"/>
      <c r="I14" s="12"/>
      <c r="J14" s="12"/>
      <c r="K14" s="436" t="s">
        <v>342</v>
      </c>
      <c r="L14" s="437"/>
      <c r="M14" s="437"/>
      <c r="N14" s="437"/>
      <c r="O14" s="437"/>
      <c r="P14" s="437"/>
      <c r="Q14" s="437"/>
      <c r="R14" s="437"/>
      <c r="S14" s="437"/>
      <c r="T14" s="437"/>
      <c r="U14" s="437"/>
      <c r="V14" s="437"/>
      <c r="W14" s="437"/>
      <c r="X14" s="437"/>
      <c r="Y14" s="438"/>
      <c r="Z14" s="426">
        <f>AA56</f>
        <v>0</v>
      </c>
      <c r="AA14" s="431"/>
      <c r="AB14" s="431"/>
      <c r="AC14" s="431"/>
      <c r="AD14" s="431"/>
      <c r="AE14" s="431"/>
      <c r="AF14" s="432"/>
    </row>
    <row r="15" spans="3:32" ht="12.75" customHeight="1">
      <c r="C15" s="12"/>
      <c r="D15" s="12"/>
      <c r="E15" s="12"/>
      <c r="F15" s="12"/>
      <c r="G15" s="12"/>
      <c r="H15" s="12"/>
      <c r="I15" s="12"/>
      <c r="J15" s="12"/>
      <c r="K15" s="436" t="s">
        <v>240</v>
      </c>
      <c r="L15" s="437"/>
      <c r="M15" s="437"/>
      <c r="N15" s="437"/>
      <c r="O15" s="437"/>
      <c r="P15" s="437"/>
      <c r="Q15" s="437"/>
      <c r="R15" s="437"/>
      <c r="S15" s="437"/>
      <c r="T15" s="437"/>
      <c r="U15" s="437"/>
      <c r="V15" s="437"/>
      <c r="W15" s="437"/>
      <c r="X15" s="437"/>
      <c r="Y15" s="438"/>
      <c r="Z15" s="426" t="e">
        <f>AA72</f>
        <v>#DIV/0!</v>
      </c>
      <c r="AA15" s="402"/>
      <c r="AB15" s="402"/>
      <c r="AC15" s="402"/>
      <c r="AD15" s="402"/>
      <c r="AE15" s="402"/>
      <c r="AF15" s="403"/>
    </row>
    <row r="16" spans="3:32" ht="12.75" customHeight="1">
      <c r="C16" s="12"/>
      <c r="D16" s="12"/>
      <c r="E16" s="12"/>
      <c r="F16" s="12"/>
      <c r="G16" s="12"/>
      <c r="H16" s="12"/>
      <c r="I16" s="12"/>
      <c r="J16" s="12"/>
      <c r="K16" s="325" t="s">
        <v>88</v>
      </c>
      <c r="L16" s="325"/>
      <c r="M16" s="325"/>
      <c r="N16" s="325"/>
      <c r="O16" s="325"/>
      <c r="P16" s="325"/>
      <c r="Q16" s="325"/>
      <c r="R16" s="325"/>
      <c r="S16" s="325"/>
      <c r="T16" s="325"/>
      <c r="U16" s="325"/>
      <c r="V16" s="325"/>
      <c r="W16" s="325"/>
      <c r="X16" s="325"/>
      <c r="Y16" s="325"/>
      <c r="Z16" s="532" t="e">
        <f>SUM(Z14:AF15)</f>
        <v>#DIV/0!</v>
      </c>
      <c r="AA16" s="533"/>
      <c r="AB16" s="533"/>
      <c r="AC16" s="533"/>
      <c r="AD16" s="533"/>
      <c r="AE16" s="533"/>
      <c r="AF16" s="534"/>
    </row>
    <row r="17" spans="3:25" ht="12.75" customHeight="1">
      <c r="C17" s="12"/>
      <c r="D17" s="12"/>
      <c r="E17" s="12"/>
      <c r="F17" s="12"/>
      <c r="G17" s="12"/>
      <c r="H17" s="12"/>
      <c r="I17" s="12"/>
      <c r="J17" s="12"/>
      <c r="K17" s="12"/>
      <c r="L17" s="12"/>
      <c r="M17" s="12"/>
      <c r="N17" s="12"/>
      <c r="O17" s="12"/>
      <c r="P17" s="12"/>
      <c r="Q17" s="12"/>
      <c r="R17" s="42"/>
      <c r="S17" s="42"/>
      <c r="T17" s="42"/>
      <c r="U17" s="42"/>
      <c r="V17" s="18"/>
      <c r="W17" s="18"/>
      <c r="X17" s="18"/>
      <c r="Y17" s="18"/>
    </row>
    <row r="18" spans="1:47" ht="12.75" customHeight="1">
      <c r="A18" s="813" t="s">
        <v>339</v>
      </c>
      <c r="B18" s="813"/>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813"/>
      <c r="AL18" s="813"/>
      <c r="AM18" s="813"/>
      <c r="AN18" s="813"/>
      <c r="AO18" s="813"/>
      <c r="AP18" s="813"/>
      <c r="AQ18" s="813"/>
      <c r="AR18" s="813"/>
      <c r="AS18" s="123"/>
      <c r="AT18" s="123"/>
      <c r="AU18" s="123"/>
    </row>
    <row r="19" spans="9:39" ht="12.75" customHeight="1">
      <c r="I19" s="493" t="s">
        <v>349</v>
      </c>
      <c r="J19" s="494"/>
      <c r="K19" s="494"/>
      <c r="L19" s="494"/>
      <c r="M19" s="494"/>
      <c r="N19" s="494"/>
      <c r="O19" s="494"/>
      <c r="P19" s="494"/>
      <c r="Q19" s="494"/>
      <c r="R19" s="495"/>
      <c r="S19" s="463">
        <f>SUM(R34:W53)</f>
        <v>0</v>
      </c>
      <c r="T19" s="494"/>
      <c r="U19" s="494"/>
      <c r="V19" s="494"/>
      <c r="W19" s="494"/>
      <c r="X19" s="495"/>
      <c r="Z19" s="157" t="s">
        <v>354</v>
      </c>
      <c r="AA19" s="157"/>
      <c r="AB19" s="157"/>
      <c r="AC19" s="157"/>
      <c r="AD19" s="157"/>
      <c r="AE19" s="157"/>
      <c r="AF19" s="157"/>
      <c r="AG19" s="157"/>
      <c r="AH19" s="349"/>
      <c r="AI19" s="349"/>
      <c r="AJ19" s="349"/>
      <c r="AK19" s="349"/>
      <c r="AL19" s="349"/>
      <c r="AM19" s="349"/>
    </row>
    <row r="20" spans="9:39" ht="12.75" customHeight="1">
      <c r="I20" s="496"/>
      <c r="J20" s="497"/>
      <c r="K20" s="497"/>
      <c r="L20" s="497"/>
      <c r="M20" s="497"/>
      <c r="N20" s="497"/>
      <c r="O20" s="497"/>
      <c r="P20" s="497"/>
      <c r="Q20" s="497"/>
      <c r="R20" s="498"/>
      <c r="S20" s="496"/>
      <c r="T20" s="497"/>
      <c r="U20" s="497"/>
      <c r="V20" s="497"/>
      <c r="W20" s="497"/>
      <c r="X20" s="498"/>
      <c r="Z20" s="157"/>
      <c r="AA20" s="157"/>
      <c r="AB20" s="157"/>
      <c r="AC20" s="157"/>
      <c r="AD20" s="157"/>
      <c r="AE20" s="157"/>
      <c r="AF20" s="157"/>
      <c r="AG20" s="157"/>
      <c r="AH20" s="349"/>
      <c r="AI20" s="349"/>
      <c r="AJ20" s="349"/>
      <c r="AK20" s="349"/>
      <c r="AL20" s="349"/>
      <c r="AM20" s="349"/>
    </row>
    <row r="21" spans="1:39" ht="12.75" customHeight="1">
      <c r="A21" s="2"/>
      <c r="I21" s="517" t="s">
        <v>350</v>
      </c>
      <c r="J21" s="518"/>
      <c r="K21" s="518"/>
      <c r="L21" s="518"/>
      <c r="M21" s="518"/>
      <c r="N21" s="518"/>
      <c r="O21" s="518"/>
      <c r="P21" s="518"/>
      <c r="Q21" s="518"/>
      <c r="R21" s="519"/>
      <c r="S21" s="474">
        <f>SUMIF(K34:Q53,"Yes",R34:W53)</f>
        <v>0</v>
      </c>
      <c r="T21" s="474"/>
      <c r="U21" s="474"/>
      <c r="V21" s="474"/>
      <c r="W21" s="474"/>
      <c r="X21" s="474"/>
      <c r="Y21" s="80"/>
      <c r="Z21" s="517" t="s">
        <v>355</v>
      </c>
      <c r="AA21" s="518"/>
      <c r="AB21" s="518"/>
      <c r="AC21" s="518"/>
      <c r="AD21" s="518"/>
      <c r="AE21" s="518"/>
      <c r="AF21" s="518"/>
      <c r="AG21" s="519"/>
      <c r="AH21" s="349"/>
      <c r="AI21" s="349"/>
      <c r="AJ21" s="349"/>
      <c r="AK21" s="349"/>
      <c r="AL21" s="349"/>
      <c r="AM21" s="349"/>
    </row>
    <row r="22" spans="1:39" ht="12.75" customHeight="1">
      <c r="A22" s="2"/>
      <c r="I22" s="520"/>
      <c r="J22" s="521"/>
      <c r="K22" s="521"/>
      <c r="L22" s="521"/>
      <c r="M22" s="521"/>
      <c r="N22" s="521"/>
      <c r="O22" s="521"/>
      <c r="P22" s="521"/>
      <c r="Q22" s="521"/>
      <c r="R22" s="522"/>
      <c r="S22" s="474"/>
      <c r="T22" s="474"/>
      <c r="U22" s="474"/>
      <c r="V22" s="474"/>
      <c r="W22" s="474"/>
      <c r="X22" s="474"/>
      <c r="Y22" s="80"/>
      <c r="Z22" s="520"/>
      <c r="AA22" s="521"/>
      <c r="AB22" s="521"/>
      <c r="AC22" s="521"/>
      <c r="AD22" s="521"/>
      <c r="AE22" s="521"/>
      <c r="AF22" s="521"/>
      <c r="AG22" s="522"/>
      <c r="AH22" s="349"/>
      <c r="AI22" s="349"/>
      <c r="AJ22" s="349"/>
      <c r="AK22" s="349"/>
      <c r="AL22" s="349"/>
      <c r="AM22" s="349"/>
    </row>
    <row r="23" spans="1:39" ht="12.75" customHeight="1">
      <c r="A23" s="2"/>
      <c r="I23" s="493" t="s">
        <v>351</v>
      </c>
      <c r="J23" s="494"/>
      <c r="K23" s="494"/>
      <c r="L23" s="494"/>
      <c r="M23" s="494"/>
      <c r="N23" s="494"/>
      <c r="O23" s="494"/>
      <c r="P23" s="494"/>
      <c r="Q23" s="494"/>
      <c r="R23" s="495"/>
      <c r="S23" s="337"/>
      <c r="T23" s="338"/>
      <c r="U23" s="338"/>
      <c r="V23" s="338"/>
      <c r="W23" s="338"/>
      <c r="X23" s="339"/>
      <c r="Y23" s="80"/>
      <c r="Z23" s="517" t="s">
        <v>216</v>
      </c>
      <c r="AA23" s="518"/>
      <c r="AB23" s="518"/>
      <c r="AC23" s="518"/>
      <c r="AD23" s="518"/>
      <c r="AE23" s="518"/>
      <c r="AF23" s="518"/>
      <c r="AG23" s="519"/>
      <c r="AH23" s="156"/>
      <c r="AI23" s="156"/>
      <c r="AJ23" s="156"/>
      <c r="AK23" s="156"/>
      <c r="AL23" s="156"/>
      <c r="AM23" s="156"/>
    </row>
    <row r="24" spans="1:39" ht="12.75" customHeight="1">
      <c r="A24" s="2"/>
      <c r="I24" s="496"/>
      <c r="J24" s="497"/>
      <c r="K24" s="497"/>
      <c r="L24" s="497"/>
      <c r="M24" s="497"/>
      <c r="N24" s="497"/>
      <c r="O24" s="497"/>
      <c r="P24" s="497"/>
      <c r="Q24" s="497"/>
      <c r="R24" s="498"/>
      <c r="S24" s="340"/>
      <c r="T24" s="341"/>
      <c r="U24" s="341"/>
      <c r="V24" s="341"/>
      <c r="W24" s="341"/>
      <c r="X24" s="342"/>
      <c r="Y24" s="80"/>
      <c r="Z24" s="520"/>
      <c r="AA24" s="521"/>
      <c r="AB24" s="521"/>
      <c r="AC24" s="521"/>
      <c r="AD24" s="521"/>
      <c r="AE24" s="521"/>
      <c r="AF24" s="521"/>
      <c r="AG24" s="522"/>
      <c r="AH24" s="156"/>
      <c r="AI24" s="156"/>
      <c r="AJ24" s="156"/>
      <c r="AK24" s="156"/>
      <c r="AL24" s="156"/>
      <c r="AM24" s="156"/>
    </row>
    <row r="25" spans="1:39" ht="12.75" customHeight="1">
      <c r="A25" s="2"/>
      <c r="I25" s="157" t="s">
        <v>352</v>
      </c>
      <c r="J25" s="157"/>
      <c r="K25" s="157"/>
      <c r="L25" s="157"/>
      <c r="M25" s="157"/>
      <c r="N25" s="157"/>
      <c r="O25" s="157"/>
      <c r="P25" s="157"/>
      <c r="Q25" s="157"/>
      <c r="R25" s="157"/>
      <c r="S25" s="337"/>
      <c r="T25" s="338"/>
      <c r="U25" s="338"/>
      <c r="V25" s="338"/>
      <c r="W25" s="338"/>
      <c r="X25" s="339"/>
      <c r="Y25" s="814">
        <f>IF(S23&gt;S25,S25,S23)</f>
        <v>0</v>
      </c>
      <c r="Z25" s="157" t="s">
        <v>217</v>
      </c>
      <c r="AA25" s="157"/>
      <c r="AB25" s="157"/>
      <c r="AC25" s="157"/>
      <c r="AD25" s="157"/>
      <c r="AE25" s="157"/>
      <c r="AF25" s="157"/>
      <c r="AG25" s="157"/>
      <c r="AH25" s="783"/>
      <c r="AI25" s="783"/>
      <c r="AJ25" s="783"/>
      <c r="AK25" s="783"/>
      <c r="AL25" s="783"/>
      <c r="AM25" s="783"/>
    </row>
    <row r="26" spans="1:39" ht="12.75" customHeight="1">
      <c r="A26" s="2"/>
      <c r="I26" s="157"/>
      <c r="J26" s="157"/>
      <c r="K26" s="157"/>
      <c r="L26" s="157"/>
      <c r="M26" s="157"/>
      <c r="N26" s="157"/>
      <c r="O26" s="157"/>
      <c r="P26" s="157"/>
      <c r="Q26" s="157"/>
      <c r="R26" s="157"/>
      <c r="S26" s="340"/>
      <c r="T26" s="341"/>
      <c r="U26" s="341"/>
      <c r="V26" s="341"/>
      <c r="W26" s="341"/>
      <c r="X26" s="342"/>
      <c r="Y26" s="814"/>
      <c r="Z26" s="157"/>
      <c r="AA26" s="157"/>
      <c r="AB26" s="157"/>
      <c r="AC26" s="157"/>
      <c r="AD26" s="157"/>
      <c r="AE26" s="157"/>
      <c r="AF26" s="157"/>
      <c r="AG26" s="157"/>
      <c r="AH26" s="783"/>
      <c r="AI26" s="783"/>
      <c r="AJ26" s="783"/>
      <c r="AK26" s="783"/>
      <c r="AL26" s="783"/>
      <c r="AM26" s="783"/>
    </row>
    <row r="27" spans="1:24" ht="12.75" customHeight="1">
      <c r="A27" s="2"/>
      <c r="I27" s="517" t="s">
        <v>353</v>
      </c>
      <c r="J27" s="518"/>
      <c r="K27" s="518"/>
      <c r="L27" s="518"/>
      <c r="M27" s="518"/>
      <c r="N27" s="518"/>
      <c r="O27" s="518"/>
      <c r="P27" s="518"/>
      <c r="Q27" s="518"/>
      <c r="R27" s="519"/>
      <c r="S27" s="599">
        <f>IF(S23&gt;S25,S25,S23)</f>
        <v>0</v>
      </c>
      <c r="T27" s="600"/>
      <c r="U27" s="600"/>
      <c r="V27" s="600"/>
      <c r="W27" s="600"/>
      <c r="X27" s="601"/>
    </row>
    <row r="28" spans="1:24" ht="12.75" customHeight="1">
      <c r="A28" s="2"/>
      <c r="I28" s="520"/>
      <c r="J28" s="521"/>
      <c r="K28" s="521"/>
      <c r="L28" s="521"/>
      <c r="M28" s="521"/>
      <c r="N28" s="521"/>
      <c r="O28" s="521"/>
      <c r="P28" s="521"/>
      <c r="Q28" s="521"/>
      <c r="R28" s="522"/>
      <c r="S28" s="602"/>
      <c r="T28" s="603"/>
      <c r="U28" s="603"/>
      <c r="V28" s="603"/>
      <c r="W28" s="603"/>
      <c r="X28" s="604"/>
    </row>
    <row r="29" spans="1:39" ht="12.75" customHeight="1">
      <c r="A29" s="2"/>
      <c r="Z29" s="83"/>
      <c r="AA29" s="83"/>
      <c r="AB29" s="83"/>
      <c r="AC29" s="83"/>
      <c r="AD29" s="83"/>
      <c r="AE29" s="83"/>
      <c r="AF29" s="83"/>
      <c r="AG29" s="83"/>
      <c r="AH29" s="86"/>
      <c r="AI29" s="86"/>
      <c r="AJ29" s="86"/>
      <c r="AK29" s="86"/>
      <c r="AL29" s="86"/>
      <c r="AM29" s="86"/>
    </row>
    <row r="30" spans="1:41" ht="12.75" customHeight="1">
      <c r="A30" s="2"/>
      <c r="E30" s="391" t="s">
        <v>338</v>
      </c>
      <c r="F30" s="392"/>
      <c r="G30" s="392"/>
      <c r="H30" s="392"/>
      <c r="I30" s="392"/>
      <c r="J30" s="392"/>
      <c r="K30" s="392"/>
      <c r="L30" s="392"/>
      <c r="M30" s="392"/>
      <c r="N30" s="392"/>
      <c r="O30" s="392"/>
      <c r="P30" s="392"/>
      <c r="Q30" s="392"/>
      <c r="R30" s="392"/>
      <c r="S30" s="392"/>
      <c r="T30" s="392"/>
      <c r="U30" s="392"/>
      <c r="V30" s="392"/>
      <c r="W30" s="393"/>
      <c r="AA30" s="391" t="s">
        <v>45</v>
      </c>
      <c r="AB30" s="392"/>
      <c r="AC30" s="392"/>
      <c r="AD30" s="392"/>
      <c r="AE30" s="392"/>
      <c r="AF30" s="392"/>
      <c r="AG30" s="392"/>
      <c r="AH30" s="392"/>
      <c r="AI30" s="392"/>
      <c r="AJ30" s="392"/>
      <c r="AK30" s="392"/>
      <c r="AL30" s="392"/>
      <c r="AM30" s="392"/>
      <c r="AN30" s="392"/>
      <c r="AO30" s="393"/>
    </row>
    <row r="31" spans="5:41" ht="12.75" customHeight="1">
      <c r="E31" s="394"/>
      <c r="F31" s="395"/>
      <c r="G31" s="395"/>
      <c r="H31" s="395"/>
      <c r="I31" s="395"/>
      <c r="J31" s="395"/>
      <c r="K31" s="395"/>
      <c r="L31" s="395"/>
      <c r="M31" s="395"/>
      <c r="N31" s="395"/>
      <c r="O31" s="395"/>
      <c r="P31" s="395"/>
      <c r="Q31" s="395"/>
      <c r="R31" s="395"/>
      <c r="S31" s="395"/>
      <c r="T31" s="395"/>
      <c r="U31" s="395"/>
      <c r="V31" s="395"/>
      <c r="W31" s="396"/>
      <c r="AA31" s="394"/>
      <c r="AB31" s="395"/>
      <c r="AC31" s="395"/>
      <c r="AD31" s="395"/>
      <c r="AE31" s="395"/>
      <c r="AF31" s="395"/>
      <c r="AG31" s="395"/>
      <c r="AH31" s="395"/>
      <c r="AI31" s="395"/>
      <c r="AJ31" s="395"/>
      <c r="AK31" s="395"/>
      <c r="AL31" s="395"/>
      <c r="AM31" s="395"/>
      <c r="AN31" s="395"/>
      <c r="AO31" s="396"/>
    </row>
    <row r="32" spans="5:41" ht="12.75" customHeight="1">
      <c r="E32" s="414"/>
      <c r="F32" s="415"/>
      <c r="G32" s="415"/>
      <c r="H32" s="415"/>
      <c r="I32" s="415"/>
      <c r="J32" s="416"/>
      <c r="K32" s="194" t="s">
        <v>293</v>
      </c>
      <c r="L32" s="195"/>
      <c r="M32" s="195"/>
      <c r="N32" s="195"/>
      <c r="O32" s="195"/>
      <c r="P32" s="195"/>
      <c r="Q32" s="196"/>
      <c r="R32" s="194" t="s">
        <v>292</v>
      </c>
      <c r="S32" s="195"/>
      <c r="T32" s="195"/>
      <c r="U32" s="195"/>
      <c r="V32" s="195"/>
      <c r="W32" s="196"/>
      <c r="AA32" s="32"/>
      <c r="AB32" s="62" t="s">
        <v>138</v>
      </c>
      <c r="AC32" s="60"/>
      <c r="AD32" s="87" t="s">
        <v>292</v>
      </c>
      <c r="AE32" s="62"/>
      <c r="AF32" s="33"/>
      <c r="AG32" s="88"/>
      <c r="AH32" s="89"/>
      <c r="AI32" s="194" t="s">
        <v>161</v>
      </c>
      <c r="AJ32" s="195"/>
      <c r="AK32" s="195"/>
      <c r="AL32" s="195"/>
      <c r="AM32" s="195"/>
      <c r="AN32" s="195"/>
      <c r="AO32" s="196"/>
    </row>
    <row r="33" spans="5:41" ht="12.75" customHeight="1">
      <c r="E33" s="417"/>
      <c r="F33" s="418"/>
      <c r="G33" s="418"/>
      <c r="H33" s="418"/>
      <c r="I33" s="418"/>
      <c r="J33" s="419"/>
      <c r="K33" s="197" t="s">
        <v>218</v>
      </c>
      <c r="L33" s="198"/>
      <c r="M33" s="198"/>
      <c r="N33" s="198"/>
      <c r="O33" s="198"/>
      <c r="P33" s="198"/>
      <c r="Q33" s="199"/>
      <c r="R33" s="197" t="s">
        <v>219</v>
      </c>
      <c r="S33" s="198"/>
      <c r="T33" s="198"/>
      <c r="U33" s="198"/>
      <c r="V33" s="198"/>
      <c r="W33" s="199"/>
      <c r="AA33" s="417"/>
      <c r="AB33" s="418"/>
      <c r="AC33" s="419"/>
      <c r="AD33" s="197" t="s">
        <v>220</v>
      </c>
      <c r="AE33" s="198"/>
      <c r="AF33" s="198"/>
      <c r="AG33" s="198"/>
      <c r="AH33" s="199"/>
      <c r="AI33" s="197" t="s">
        <v>221</v>
      </c>
      <c r="AJ33" s="198"/>
      <c r="AK33" s="198"/>
      <c r="AL33" s="198"/>
      <c r="AM33" s="198"/>
      <c r="AN33" s="198"/>
      <c r="AO33" s="199"/>
    </row>
    <row r="34" spans="5:41" ht="12.75" customHeight="1">
      <c r="E34" s="318" t="s">
        <v>91</v>
      </c>
      <c r="F34" s="318"/>
      <c r="G34" s="318"/>
      <c r="H34" s="318"/>
      <c r="I34" s="318"/>
      <c r="J34" s="318"/>
      <c r="K34" s="215"/>
      <c r="L34" s="215"/>
      <c r="M34" s="215"/>
      <c r="N34" s="215"/>
      <c r="O34" s="215"/>
      <c r="P34" s="215"/>
      <c r="Q34" s="215"/>
      <c r="R34" s="204"/>
      <c r="S34" s="204"/>
      <c r="T34" s="204"/>
      <c r="U34" s="204"/>
      <c r="V34" s="204"/>
      <c r="W34" s="204"/>
      <c r="AA34" s="160">
        <v>1</v>
      </c>
      <c r="AB34" s="160"/>
      <c r="AC34" s="160"/>
      <c r="AD34" s="818" t="str">
        <f aca="true" t="shared" si="0" ref="AD34:AD53">IF(AA34&lt;=$Y$25,SUMIF($K$34:$Q$53,"Yes",$R$34:$W$53)," ")</f>
        <v> </v>
      </c>
      <c r="AE34" s="819"/>
      <c r="AF34" s="819"/>
      <c r="AG34" s="819"/>
      <c r="AH34" s="820"/>
      <c r="AI34" s="793" t="str">
        <f>AD34</f>
        <v> </v>
      </c>
      <c r="AJ34" s="794"/>
      <c r="AK34" s="794"/>
      <c r="AL34" s="794"/>
      <c r="AM34" s="794"/>
      <c r="AN34" s="794"/>
      <c r="AO34" s="795"/>
    </row>
    <row r="35" spans="5:41" ht="12.75" customHeight="1">
      <c r="E35" s="318" t="s">
        <v>92</v>
      </c>
      <c r="F35" s="318"/>
      <c r="G35" s="318"/>
      <c r="H35" s="318"/>
      <c r="I35" s="318"/>
      <c r="J35" s="318"/>
      <c r="K35" s="215"/>
      <c r="L35" s="215"/>
      <c r="M35" s="215"/>
      <c r="N35" s="215"/>
      <c r="O35" s="215"/>
      <c r="P35" s="215"/>
      <c r="Q35" s="215"/>
      <c r="R35" s="204"/>
      <c r="S35" s="204"/>
      <c r="T35" s="204"/>
      <c r="U35" s="204"/>
      <c r="V35" s="204"/>
      <c r="W35" s="204"/>
      <c r="AA35" s="160">
        <v>2</v>
      </c>
      <c r="AB35" s="160"/>
      <c r="AC35" s="160"/>
      <c r="AD35" s="818" t="str">
        <f t="shared" si="0"/>
        <v> </v>
      </c>
      <c r="AE35" s="819"/>
      <c r="AF35" s="819"/>
      <c r="AG35" s="819"/>
      <c r="AH35" s="820"/>
      <c r="AI35" s="793" t="str">
        <f>IF(AA35&lt;=$Y$25,NPV($AH$25,AD35)," ")</f>
        <v> </v>
      </c>
      <c r="AJ35" s="794"/>
      <c r="AK35" s="794"/>
      <c r="AL35" s="794"/>
      <c r="AM35" s="794"/>
      <c r="AN35" s="794"/>
      <c r="AO35" s="795"/>
    </row>
    <row r="36" spans="5:41" ht="12.75" customHeight="1">
      <c r="E36" s="318" t="s">
        <v>93</v>
      </c>
      <c r="F36" s="318"/>
      <c r="G36" s="318"/>
      <c r="H36" s="318"/>
      <c r="I36" s="318"/>
      <c r="J36" s="318"/>
      <c r="K36" s="215"/>
      <c r="L36" s="215"/>
      <c r="M36" s="215"/>
      <c r="N36" s="215"/>
      <c r="O36" s="215"/>
      <c r="P36" s="215"/>
      <c r="Q36" s="215"/>
      <c r="R36" s="204"/>
      <c r="S36" s="204"/>
      <c r="T36" s="204"/>
      <c r="U36" s="204"/>
      <c r="V36" s="204"/>
      <c r="W36" s="204"/>
      <c r="AA36" s="160">
        <v>3</v>
      </c>
      <c r="AB36" s="160"/>
      <c r="AC36" s="160"/>
      <c r="AD36" s="818" t="str">
        <f t="shared" si="0"/>
        <v> </v>
      </c>
      <c r="AE36" s="819"/>
      <c r="AF36" s="819"/>
      <c r="AG36" s="819"/>
      <c r="AH36" s="820"/>
      <c r="AI36" s="793" t="str">
        <f>IF(AA36&lt;=$Y$25,NPV($AH$25,,AD36)," ")</f>
        <v> </v>
      </c>
      <c r="AJ36" s="794"/>
      <c r="AK36" s="794"/>
      <c r="AL36" s="794"/>
      <c r="AM36" s="794"/>
      <c r="AN36" s="794"/>
      <c r="AO36" s="795"/>
    </row>
    <row r="37" spans="5:41" ht="12.75" customHeight="1">
      <c r="E37" s="318" t="s">
        <v>94</v>
      </c>
      <c r="F37" s="318"/>
      <c r="G37" s="318"/>
      <c r="H37" s="318"/>
      <c r="I37" s="318"/>
      <c r="J37" s="318"/>
      <c r="K37" s="215"/>
      <c r="L37" s="215"/>
      <c r="M37" s="215"/>
      <c r="N37" s="215"/>
      <c r="O37" s="215"/>
      <c r="P37" s="215"/>
      <c r="Q37" s="215"/>
      <c r="R37" s="204"/>
      <c r="S37" s="204"/>
      <c r="T37" s="204"/>
      <c r="U37" s="204"/>
      <c r="V37" s="204"/>
      <c r="W37" s="204"/>
      <c r="AA37" s="160">
        <v>4</v>
      </c>
      <c r="AB37" s="160"/>
      <c r="AC37" s="160"/>
      <c r="AD37" s="818" t="str">
        <f t="shared" si="0"/>
        <v> </v>
      </c>
      <c r="AE37" s="819"/>
      <c r="AF37" s="819"/>
      <c r="AG37" s="819"/>
      <c r="AH37" s="820"/>
      <c r="AI37" s="793" t="str">
        <f>IF(AA37&lt;=$Y$25,NPV($AH$25,,,AD37)," ")</f>
        <v> </v>
      </c>
      <c r="AJ37" s="794"/>
      <c r="AK37" s="794"/>
      <c r="AL37" s="794"/>
      <c r="AM37" s="794"/>
      <c r="AN37" s="794"/>
      <c r="AO37" s="795"/>
    </row>
    <row r="38" spans="5:41" ht="12.75" customHeight="1">
      <c r="E38" s="318" t="s">
        <v>95</v>
      </c>
      <c r="F38" s="318"/>
      <c r="G38" s="318"/>
      <c r="H38" s="318"/>
      <c r="I38" s="318"/>
      <c r="J38" s="318"/>
      <c r="K38" s="215"/>
      <c r="L38" s="215"/>
      <c r="M38" s="215"/>
      <c r="N38" s="215"/>
      <c r="O38" s="215"/>
      <c r="P38" s="215"/>
      <c r="Q38" s="215"/>
      <c r="R38" s="204"/>
      <c r="S38" s="204"/>
      <c r="T38" s="204"/>
      <c r="U38" s="204"/>
      <c r="V38" s="204"/>
      <c r="W38" s="204"/>
      <c r="AA38" s="160">
        <v>5</v>
      </c>
      <c r="AB38" s="160"/>
      <c r="AC38" s="160"/>
      <c r="AD38" s="818" t="str">
        <f t="shared" si="0"/>
        <v> </v>
      </c>
      <c r="AE38" s="819"/>
      <c r="AF38" s="819"/>
      <c r="AG38" s="819"/>
      <c r="AH38" s="820"/>
      <c r="AI38" s="793" t="str">
        <f>IF(AA38&lt;=$Y$25,NPV($AH$25,,,,AD38)," ")</f>
        <v> </v>
      </c>
      <c r="AJ38" s="794"/>
      <c r="AK38" s="794"/>
      <c r="AL38" s="794"/>
      <c r="AM38" s="794"/>
      <c r="AN38" s="794"/>
      <c r="AO38" s="795"/>
    </row>
    <row r="39" spans="5:41" ht="12.75" customHeight="1">
      <c r="E39" s="318" t="s">
        <v>96</v>
      </c>
      <c r="F39" s="318"/>
      <c r="G39" s="318"/>
      <c r="H39" s="318"/>
      <c r="I39" s="318"/>
      <c r="J39" s="318"/>
      <c r="K39" s="215"/>
      <c r="L39" s="215"/>
      <c r="M39" s="215"/>
      <c r="N39" s="215"/>
      <c r="O39" s="215"/>
      <c r="P39" s="215"/>
      <c r="Q39" s="215"/>
      <c r="R39" s="204"/>
      <c r="S39" s="204"/>
      <c r="T39" s="204"/>
      <c r="U39" s="204"/>
      <c r="V39" s="204"/>
      <c r="W39" s="204"/>
      <c r="AA39" s="160">
        <v>6</v>
      </c>
      <c r="AB39" s="160"/>
      <c r="AC39" s="160"/>
      <c r="AD39" s="818" t="str">
        <f t="shared" si="0"/>
        <v> </v>
      </c>
      <c r="AE39" s="819"/>
      <c r="AF39" s="819"/>
      <c r="AG39" s="819"/>
      <c r="AH39" s="820"/>
      <c r="AI39" s="793" t="str">
        <f>IF(AA39&lt;=$Y$25,NPV($AH$25,,,,,AD39)," ")</f>
        <v> </v>
      </c>
      <c r="AJ39" s="794"/>
      <c r="AK39" s="794"/>
      <c r="AL39" s="794"/>
      <c r="AM39" s="794"/>
      <c r="AN39" s="794"/>
      <c r="AO39" s="795"/>
    </row>
    <row r="40" spans="5:41" ht="12.75" customHeight="1">
      <c r="E40" s="318" t="s">
        <v>97</v>
      </c>
      <c r="F40" s="318"/>
      <c r="G40" s="318"/>
      <c r="H40" s="318"/>
      <c r="I40" s="318"/>
      <c r="J40" s="318"/>
      <c r="K40" s="215"/>
      <c r="L40" s="215"/>
      <c r="M40" s="215"/>
      <c r="N40" s="215"/>
      <c r="O40" s="215"/>
      <c r="P40" s="215"/>
      <c r="Q40" s="215"/>
      <c r="R40" s="204"/>
      <c r="S40" s="204"/>
      <c r="T40" s="204"/>
      <c r="U40" s="204"/>
      <c r="V40" s="204"/>
      <c r="W40" s="204"/>
      <c r="AA40" s="160">
        <v>7</v>
      </c>
      <c r="AB40" s="160"/>
      <c r="AC40" s="160"/>
      <c r="AD40" s="818" t="str">
        <f t="shared" si="0"/>
        <v> </v>
      </c>
      <c r="AE40" s="819"/>
      <c r="AF40" s="819"/>
      <c r="AG40" s="819"/>
      <c r="AH40" s="820"/>
      <c r="AI40" s="793" t="str">
        <f>IF(AA40&lt;=$Y$25,NPV($AH$25,,,,,,AD40)," ")</f>
        <v> </v>
      </c>
      <c r="AJ40" s="794"/>
      <c r="AK40" s="794"/>
      <c r="AL40" s="794"/>
      <c r="AM40" s="794"/>
      <c r="AN40" s="794"/>
      <c r="AO40" s="795"/>
    </row>
    <row r="41" spans="5:41" ht="12.75" customHeight="1">
      <c r="E41" s="318" t="s">
        <v>98</v>
      </c>
      <c r="F41" s="318"/>
      <c r="G41" s="318"/>
      <c r="H41" s="318"/>
      <c r="I41" s="318"/>
      <c r="J41" s="318"/>
      <c r="K41" s="215"/>
      <c r="L41" s="215"/>
      <c r="M41" s="215"/>
      <c r="N41" s="215"/>
      <c r="O41" s="215"/>
      <c r="P41" s="215"/>
      <c r="Q41" s="215"/>
      <c r="R41" s="204"/>
      <c r="S41" s="204"/>
      <c r="T41" s="204"/>
      <c r="U41" s="204"/>
      <c r="V41" s="204"/>
      <c r="W41" s="204"/>
      <c r="AA41" s="160">
        <v>8</v>
      </c>
      <c r="AB41" s="160"/>
      <c r="AC41" s="160"/>
      <c r="AD41" s="818" t="str">
        <f t="shared" si="0"/>
        <v> </v>
      </c>
      <c r="AE41" s="819"/>
      <c r="AF41" s="819"/>
      <c r="AG41" s="819"/>
      <c r="AH41" s="820"/>
      <c r="AI41" s="793" t="str">
        <f>IF(AA41&lt;=$Y$25,NPV($AH$25,,,,,,,AD41)," ")</f>
        <v> </v>
      </c>
      <c r="AJ41" s="794"/>
      <c r="AK41" s="794"/>
      <c r="AL41" s="794"/>
      <c r="AM41" s="794"/>
      <c r="AN41" s="794"/>
      <c r="AO41" s="795"/>
    </row>
    <row r="42" spans="5:41" ht="12.75" customHeight="1">
      <c r="E42" s="318" t="s">
        <v>99</v>
      </c>
      <c r="F42" s="318"/>
      <c r="G42" s="318"/>
      <c r="H42" s="318"/>
      <c r="I42" s="318"/>
      <c r="J42" s="318"/>
      <c r="K42" s="215"/>
      <c r="L42" s="215"/>
      <c r="M42" s="215"/>
      <c r="N42" s="215"/>
      <c r="O42" s="215"/>
      <c r="P42" s="215"/>
      <c r="Q42" s="215"/>
      <c r="R42" s="204"/>
      <c r="S42" s="204"/>
      <c r="T42" s="204"/>
      <c r="U42" s="204"/>
      <c r="V42" s="204"/>
      <c r="W42" s="204"/>
      <c r="AA42" s="160">
        <v>9</v>
      </c>
      <c r="AB42" s="160"/>
      <c r="AC42" s="160"/>
      <c r="AD42" s="818" t="str">
        <f t="shared" si="0"/>
        <v> </v>
      </c>
      <c r="AE42" s="819"/>
      <c r="AF42" s="819"/>
      <c r="AG42" s="819"/>
      <c r="AH42" s="820"/>
      <c r="AI42" s="793" t="str">
        <f>IF(AA42&lt;=$Y$25,NPV($AH$25,,,,,,,,AD42)," ")</f>
        <v> </v>
      </c>
      <c r="AJ42" s="794"/>
      <c r="AK42" s="794"/>
      <c r="AL42" s="794"/>
      <c r="AM42" s="794"/>
      <c r="AN42" s="794"/>
      <c r="AO42" s="795"/>
    </row>
    <row r="43" spans="5:41" ht="12.75" customHeight="1">
      <c r="E43" s="318" t="s">
        <v>100</v>
      </c>
      <c r="F43" s="318"/>
      <c r="G43" s="318"/>
      <c r="H43" s="318"/>
      <c r="I43" s="318"/>
      <c r="J43" s="318"/>
      <c r="K43" s="215"/>
      <c r="L43" s="215"/>
      <c r="M43" s="215"/>
      <c r="N43" s="215"/>
      <c r="O43" s="215"/>
      <c r="P43" s="215"/>
      <c r="Q43" s="215"/>
      <c r="R43" s="204"/>
      <c r="S43" s="204"/>
      <c r="T43" s="204"/>
      <c r="U43" s="204"/>
      <c r="V43" s="204"/>
      <c r="W43" s="204"/>
      <c r="AA43" s="160">
        <v>10</v>
      </c>
      <c r="AB43" s="160"/>
      <c r="AC43" s="160"/>
      <c r="AD43" s="818" t="str">
        <f t="shared" si="0"/>
        <v> </v>
      </c>
      <c r="AE43" s="819"/>
      <c r="AF43" s="819"/>
      <c r="AG43" s="819"/>
      <c r="AH43" s="820"/>
      <c r="AI43" s="793" t="str">
        <f>IF(AA43&lt;=$Y$25,NPV($AH$25,,,,,,,,,AD43)," ")</f>
        <v> </v>
      </c>
      <c r="AJ43" s="794"/>
      <c r="AK43" s="794"/>
      <c r="AL43" s="794"/>
      <c r="AM43" s="794"/>
      <c r="AN43" s="794"/>
      <c r="AO43" s="795"/>
    </row>
    <row r="44" spans="5:41" ht="12.75" customHeight="1">
      <c r="E44" s="318" t="s">
        <v>101</v>
      </c>
      <c r="F44" s="318"/>
      <c r="G44" s="318"/>
      <c r="H44" s="318"/>
      <c r="I44" s="318"/>
      <c r="J44" s="318"/>
      <c r="K44" s="215"/>
      <c r="L44" s="215"/>
      <c r="M44" s="215"/>
      <c r="N44" s="215"/>
      <c r="O44" s="215"/>
      <c r="P44" s="215"/>
      <c r="Q44" s="215"/>
      <c r="R44" s="204"/>
      <c r="S44" s="204"/>
      <c r="T44" s="204"/>
      <c r="U44" s="204"/>
      <c r="V44" s="204"/>
      <c r="W44" s="204"/>
      <c r="AA44" s="160">
        <v>11</v>
      </c>
      <c r="AB44" s="160"/>
      <c r="AC44" s="160"/>
      <c r="AD44" s="818" t="str">
        <f t="shared" si="0"/>
        <v> </v>
      </c>
      <c r="AE44" s="819"/>
      <c r="AF44" s="819"/>
      <c r="AG44" s="819"/>
      <c r="AH44" s="820"/>
      <c r="AI44" s="793" t="str">
        <f>IF(AA44&lt;=$Y$25,NPV($AH$25,,,,,,,,,,AD44)," ")</f>
        <v> </v>
      </c>
      <c r="AJ44" s="794"/>
      <c r="AK44" s="794"/>
      <c r="AL44" s="794"/>
      <c r="AM44" s="794"/>
      <c r="AN44" s="794"/>
      <c r="AO44" s="795"/>
    </row>
    <row r="45" spans="5:41" ht="12.75" customHeight="1">
      <c r="E45" s="318" t="s">
        <v>102</v>
      </c>
      <c r="F45" s="318"/>
      <c r="G45" s="318"/>
      <c r="H45" s="318"/>
      <c r="I45" s="318"/>
      <c r="J45" s="318"/>
      <c r="K45" s="215"/>
      <c r="L45" s="215"/>
      <c r="M45" s="215"/>
      <c r="N45" s="215"/>
      <c r="O45" s="215"/>
      <c r="P45" s="215"/>
      <c r="Q45" s="215"/>
      <c r="R45" s="204"/>
      <c r="S45" s="204"/>
      <c r="T45" s="204"/>
      <c r="U45" s="204"/>
      <c r="V45" s="204"/>
      <c r="W45" s="204"/>
      <c r="AA45" s="160">
        <v>12</v>
      </c>
      <c r="AB45" s="160"/>
      <c r="AC45" s="160"/>
      <c r="AD45" s="818" t="str">
        <f t="shared" si="0"/>
        <v> </v>
      </c>
      <c r="AE45" s="819"/>
      <c r="AF45" s="819"/>
      <c r="AG45" s="819"/>
      <c r="AH45" s="820"/>
      <c r="AI45" s="793" t="str">
        <f>IF(AA45&lt;=$Y$25,NPV($AH$25,,,,,,,,,,,AD45)," ")</f>
        <v> </v>
      </c>
      <c r="AJ45" s="794"/>
      <c r="AK45" s="794"/>
      <c r="AL45" s="794"/>
      <c r="AM45" s="794"/>
      <c r="AN45" s="794"/>
      <c r="AO45" s="795"/>
    </row>
    <row r="46" spans="5:41" ht="12.75" customHeight="1">
      <c r="E46" s="318" t="s">
        <v>103</v>
      </c>
      <c r="F46" s="318"/>
      <c r="G46" s="318"/>
      <c r="H46" s="318"/>
      <c r="I46" s="318"/>
      <c r="J46" s="318"/>
      <c r="K46" s="215"/>
      <c r="L46" s="215"/>
      <c r="M46" s="215"/>
      <c r="N46" s="215"/>
      <c r="O46" s="215"/>
      <c r="P46" s="215"/>
      <c r="Q46" s="215"/>
      <c r="R46" s="204"/>
      <c r="S46" s="204"/>
      <c r="T46" s="204"/>
      <c r="U46" s="204"/>
      <c r="V46" s="204"/>
      <c r="W46" s="204"/>
      <c r="AA46" s="160">
        <v>13</v>
      </c>
      <c r="AB46" s="160"/>
      <c r="AC46" s="160"/>
      <c r="AD46" s="818" t="str">
        <f t="shared" si="0"/>
        <v> </v>
      </c>
      <c r="AE46" s="819"/>
      <c r="AF46" s="819"/>
      <c r="AG46" s="819"/>
      <c r="AH46" s="820"/>
      <c r="AI46" s="793" t="str">
        <f>IF(AA46&lt;=$Y$25,NPV($AH$25,,,,,,,,,,,,AD46)," ")</f>
        <v> </v>
      </c>
      <c r="AJ46" s="794"/>
      <c r="AK46" s="794"/>
      <c r="AL46" s="794"/>
      <c r="AM46" s="794"/>
      <c r="AN46" s="794"/>
      <c r="AO46" s="795"/>
    </row>
    <row r="47" spans="5:41" ht="12.75" customHeight="1">
      <c r="E47" s="318" t="s">
        <v>0</v>
      </c>
      <c r="F47" s="318"/>
      <c r="G47" s="318"/>
      <c r="H47" s="318"/>
      <c r="I47" s="318"/>
      <c r="J47" s="318"/>
      <c r="K47" s="215"/>
      <c r="L47" s="215"/>
      <c r="M47" s="215"/>
      <c r="N47" s="215"/>
      <c r="O47" s="215"/>
      <c r="P47" s="215"/>
      <c r="Q47" s="215"/>
      <c r="R47" s="204"/>
      <c r="S47" s="204"/>
      <c r="T47" s="204"/>
      <c r="U47" s="204"/>
      <c r="V47" s="204"/>
      <c r="W47" s="204"/>
      <c r="AA47" s="160">
        <v>14</v>
      </c>
      <c r="AB47" s="160"/>
      <c r="AC47" s="160"/>
      <c r="AD47" s="818" t="str">
        <f t="shared" si="0"/>
        <v> </v>
      </c>
      <c r="AE47" s="819"/>
      <c r="AF47" s="819"/>
      <c r="AG47" s="819"/>
      <c r="AH47" s="820"/>
      <c r="AI47" s="793" t="str">
        <f>IF(AA47&lt;=$Y$25,NPV($AH$25,,,,,,,,,,,,,AD47)," ")</f>
        <v> </v>
      </c>
      <c r="AJ47" s="794"/>
      <c r="AK47" s="794"/>
      <c r="AL47" s="794"/>
      <c r="AM47" s="794"/>
      <c r="AN47" s="794"/>
      <c r="AO47" s="795"/>
    </row>
    <row r="48" spans="1:47" s="19" customFormat="1" ht="12.75" customHeight="1">
      <c r="A48" s="1"/>
      <c r="B48" s="1"/>
      <c r="C48" s="1"/>
      <c r="D48" s="1"/>
      <c r="E48" s="318" t="s">
        <v>54</v>
      </c>
      <c r="F48" s="318"/>
      <c r="G48" s="318"/>
      <c r="H48" s="318"/>
      <c r="I48" s="318"/>
      <c r="J48" s="318"/>
      <c r="K48" s="215"/>
      <c r="L48" s="215"/>
      <c r="M48" s="215"/>
      <c r="N48" s="215"/>
      <c r="O48" s="215"/>
      <c r="P48" s="215"/>
      <c r="Q48" s="215"/>
      <c r="R48" s="204"/>
      <c r="S48" s="204"/>
      <c r="T48" s="204"/>
      <c r="U48" s="204"/>
      <c r="V48" s="204"/>
      <c r="W48" s="204"/>
      <c r="X48" s="1"/>
      <c r="Y48" s="1"/>
      <c r="Z48" s="1"/>
      <c r="AA48" s="160">
        <v>15</v>
      </c>
      <c r="AB48" s="160"/>
      <c r="AC48" s="160"/>
      <c r="AD48" s="818" t="str">
        <f t="shared" si="0"/>
        <v> </v>
      </c>
      <c r="AE48" s="819"/>
      <c r="AF48" s="819"/>
      <c r="AG48" s="819"/>
      <c r="AH48" s="820"/>
      <c r="AI48" s="793" t="str">
        <f>IF(AA48&lt;=$Y$25,NPV($AH$25,,,,,,,,,,,,,,AD48)," ")</f>
        <v> </v>
      </c>
      <c r="AJ48" s="794"/>
      <c r="AK48" s="794"/>
      <c r="AL48" s="794"/>
      <c r="AM48" s="794"/>
      <c r="AN48" s="794"/>
      <c r="AO48" s="795"/>
      <c r="AP48" s="1"/>
      <c r="AQ48" s="1"/>
      <c r="AR48" s="1"/>
      <c r="AS48" s="1"/>
      <c r="AT48" s="1"/>
      <c r="AU48" s="1"/>
    </row>
    <row r="49" spans="1:47" s="19" customFormat="1" ht="12.75" customHeight="1">
      <c r="A49" s="1"/>
      <c r="B49" s="1"/>
      <c r="C49" s="1"/>
      <c r="D49" s="1"/>
      <c r="E49" s="318" t="s">
        <v>55</v>
      </c>
      <c r="F49" s="318"/>
      <c r="G49" s="318"/>
      <c r="H49" s="318"/>
      <c r="I49" s="318"/>
      <c r="J49" s="318"/>
      <c r="K49" s="215"/>
      <c r="L49" s="215"/>
      <c r="M49" s="215"/>
      <c r="N49" s="215"/>
      <c r="O49" s="215"/>
      <c r="P49" s="215"/>
      <c r="Q49" s="215"/>
      <c r="R49" s="204"/>
      <c r="S49" s="204"/>
      <c r="T49" s="204"/>
      <c r="U49" s="204"/>
      <c r="V49" s="204"/>
      <c r="W49" s="204"/>
      <c r="X49" s="1"/>
      <c r="Y49" s="1"/>
      <c r="Z49" s="1"/>
      <c r="AA49" s="160">
        <v>16</v>
      </c>
      <c r="AB49" s="160"/>
      <c r="AC49" s="160"/>
      <c r="AD49" s="818" t="str">
        <f t="shared" si="0"/>
        <v> </v>
      </c>
      <c r="AE49" s="819"/>
      <c r="AF49" s="819"/>
      <c r="AG49" s="819"/>
      <c r="AH49" s="820"/>
      <c r="AI49" s="793" t="str">
        <f>IF(AA49&lt;=$Y$25,NPV($AH$25,,,,,,,,,,,,,,,AD49)," ")</f>
        <v> </v>
      </c>
      <c r="AJ49" s="794"/>
      <c r="AK49" s="794"/>
      <c r="AL49" s="794"/>
      <c r="AM49" s="794"/>
      <c r="AN49" s="794"/>
      <c r="AO49" s="795"/>
      <c r="AP49" s="1"/>
      <c r="AQ49" s="1"/>
      <c r="AR49" s="1"/>
      <c r="AS49" s="1"/>
      <c r="AT49" s="1"/>
      <c r="AU49" s="1"/>
    </row>
    <row r="50" spans="1:47" s="19" customFormat="1" ht="12.75" customHeight="1">
      <c r="A50" s="1"/>
      <c r="B50" s="1"/>
      <c r="C50" s="1"/>
      <c r="D50" s="1"/>
      <c r="E50" s="318" t="s">
        <v>56</v>
      </c>
      <c r="F50" s="318"/>
      <c r="G50" s="318"/>
      <c r="H50" s="318"/>
      <c r="I50" s="318"/>
      <c r="J50" s="318"/>
      <c r="K50" s="215"/>
      <c r="L50" s="215"/>
      <c r="M50" s="215"/>
      <c r="N50" s="215"/>
      <c r="O50" s="215"/>
      <c r="P50" s="215"/>
      <c r="Q50" s="215"/>
      <c r="R50" s="204"/>
      <c r="S50" s="204"/>
      <c r="T50" s="204"/>
      <c r="U50" s="204"/>
      <c r="V50" s="204"/>
      <c r="W50" s="204"/>
      <c r="X50" s="1"/>
      <c r="Y50" s="1"/>
      <c r="Z50" s="1"/>
      <c r="AA50" s="160">
        <v>17</v>
      </c>
      <c r="AB50" s="160"/>
      <c r="AC50" s="160"/>
      <c r="AD50" s="818" t="str">
        <f t="shared" si="0"/>
        <v> </v>
      </c>
      <c r="AE50" s="819"/>
      <c r="AF50" s="819"/>
      <c r="AG50" s="819"/>
      <c r="AH50" s="820"/>
      <c r="AI50" s="793" t="str">
        <f>IF(AA50&lt;=$Y$25,NPV($AH$25,,,,,,,,,,,,,,,,AD50)," ")</f>
        <v> </v>
      </c>
      <c r="AJ50" s="794"/>
      <c r="AK50" s="794"/>
      <c r="AL50" s="794"/>
      <c r="AM50" s="794"/>
      <c r="AN50" s="794"/>
      <c r="AO50" s="795"/>
      <c r="AP50" s="1"/>
      <c r="AQ50" s="1"/>
      <c r="AR50" s="1"/>
      <c r="AS50" s="1"/>
      <c r="AT50" s="1"/>
      <c r="AU50" s="1"/>
    </row>
    <row r="51" spans="1:47" s="19" customFormat="1" ht="12.75" customHeight="1">
      <c r="A51" s="1"/>
      <c r="B51" s="1"/>
      <c r="C51" s="1"/>
      <c r="D51" s="1"/>
      <c r="E51" s="318" t="s">
        <v>57</v>
      </c>
      <c r="F51" s="318"/>
      <c r="G51" s="318"/>
      <c r="H51" s="318"/>
      <c r="I51" s="318"/>
      <c r="J51" s="318"/>
      <c r="K51" s="215"/>
      <c r="L51" s="215"/>
      <c r="M51" s="215"/>
      <c r="N51" s="215"/>
      <c r="O51" s="215"/>
      <c r="P51" s="215"/>
      <c r="Q51" s="215"/>
      <c r="R51" s="204"/>
      <c r="S51" s="204"/>
      <c r="T51" s="204"/>
      <c r="U51" s="204"/>
      <c r="V51" s="204"/>
      <c r="W51" s="204"/>
      <c r="X51" s="1"/>
      <c r="Y51" s="1"/>
      <c r="Z51" s="1"/>
      <c r="AA51" s="160">
        <v>18</v>
      </c>
      <c r="AB51" s="160"/>
      <c r="AC51" s="160"/>
      <c r="AD51" s="818" t="str">
        <f t="shared" si="0"/>
        <v> </v>
      </c>
      <c r="AE51" s="819"/>
      <c r="AF51" s="819"/>
      <c r="AG51" s="819"/>
      <c r="AH51" s="820"/>
      <c r="AI51" s="793" t="str">
        <f>IF(AA51&lt;=$Y$25,NPV($AH$25,,,,,,,,,,,,,,,,,AD51)," ")</f>
        <v> </v>
      </c>
      <c r="AJ51" s="794"/>
      <c r="AK51" s="794"/>
      <c r="AL51" s="794"/>
      <c r="AM51" s="794"/>
      <c r="AN51" s="794"/>
      <c r="AO51" s="795"/>
      <c r="AP51" s="1"/>
      <c r="AQ51" s="1"/>
      <c r="AR51" s="1"/>
      <c r="AS51" s="1"/>
      <c r="AT51" s="1"/>
      <c r="AU51" s="1"/>
    </row>
    <row r="52" spans="1:47" s="19" customFormat="1" ht="12.75" customHeight="1">
      <c r="A52" s="1"/>
      <c r="B52" s="1"/>
      <c r="C52" s="1"/>
      <c r="D52" s="1"/>
      <c r="E52" s="318" t="s">
        <v>285</v>
      </c>
      <c r="F52" s="318"/>
      <c r="G52" s="318"/>
      <c r="H52" s="318"/>
      <c r="I52" s="318"/>
      <c r="J52" s="318"/>
      <c r="K52" s="215"/>
      <c r="L52" s="215"/>
      <c r="M52" s="215"/>
      <c r="N52" s="215"/>
      <c r="O52" s="215"/>
      <c r="P52" s="215"/>
      <c r="Q52" s="215"/>
      <c r="R52" s="204"/>
      <c r="S52" s="204"/>
      <c r="T52" s="204"/>
      <c r="U52" s="204"/>
      <c r="V52" s="204"/>
      <c r="W52" s="204"/>
      <c r="AA52" s="160">
        <v>19</v>
      </c>
      <c r="AB52" s="160"/>
      <c r="AC52" s="160"/>
      <c r="AD52" s="818" t="str">
        <f t="shared" si="0"/>
        <v> </v>
      </c>
      <c r="AE52" s="819"/>
      <c r="AF52" s="819"/>
      <c r="AG52" s="819"/>
      <c r="AH52" s="820"/>
      <c r="AI52" s="793" t="str">
        <f>IF(AA52&lt;=$Y$25,NPV($AH$25,,,,,,,,,,,,,,,,,,AD52)," ")</f>
        <v> </v>
      </c>
      <c r="AJ52" s="794"/>
      <c r="AK52" s="794"/>
      <c r="AL52" s="794"/>
      <c r="AM52" s="794"/>
      <c r="AN52" s="794"/>
      <c r="AO52" s="795"/>
      <c r="AP52" s="1"/>
      <c r="AQ52" s="1"/>
      <c r="AR52" s="1"/>
      <c r="AS52" s="1"/>
      <c r="AT52" s="1"/>
      <c r="AU52" s="1"/>
    </row>
    <row r="53" spans="5:41" s="19" customFormat="1" ht="12.75" customHeight="1">
      <c r="E53" s="318" t="s">
        <v>291</v>
      </c>
      <c r="F53" s="318"/>
      <c r="G53" s="318"/>
      <c r="H53" s="318"/>
      <c r="I53" s="318"/>
      <c r="J53" s="318"/>
      <c r="K53" s="215"/>
      <c r="L53" s="215"/>
      <c r="M53" s="215"/>
      <c r="N53" s="215"/>
      <c r="O53" s="215"/>
      <c r="P53" s="215"/>
      <c r="Q53" s="215"/>
      <c r="R53" s="204"/>
      <c r="S53" s="204"/>
      <c r="T53" s="204"/>
      <c r="U53" s="204"/>
      <c r="V53" s="204"/>
      <c r="W53" s="204"/>
      <c r="AA53" s="160">
        <v>20</v>
      </c>
      <c r="AB53" s="160"/>
      <c r="AC53" s="160"/>
      <c r="AD53" s="818" t="str">
        <f t="shared" si="0"/>
        <v> </v>
      </c>
      <c r="AE53" s="819"/>
      <c r="AF53" s="819"/>
      <c r="AG53" s="819"/>
      <c r="AH53" s="820"/>
      <c r="AI53" s="793" t="str">
        <f>IF(AA53&lt;=$Y$25,NPV($AH$25,,,,,,,,,,,,,,,,,,,AD53)," ")</f>
        <v> </v>
      </c>
      <c r="AJ53" s="794"/>
      <c r="AK53" s="794"/>
      <c r="AL53" s="794"/>
      <c r="AM53" s="794"/>
      <c r="AN53" s="794"/>
      <c r="AO53" s="795"/>
    </row>
    <row r="54" spans="5:42" s="19" customFormat="1" ht="12.75" customHeight="1">
      <c r="E54" s="46"/>
      <c r="F54" s="46"/>
      <c r="G54" s="46"/>
      <c r="H54" s="46"/>
      <c r="I54" s="46"/>
      <c r="J54" s="46"/>
      <c r="K54" s="14"/>
      <c r="L54" s="14"/>
      <c r="M54" s="14"/>
      <c r="N54" s="14"/>
      <c r="O54" s="14"/>
      <c r="P54" s="14"/>
      <c r="Q54" s="14"/>
      <c r="R54" s="28"/>
      <c r="S54" s="28"/>
      <c r="T54" s="28"/>
      <c r="U54" s="28"/>
      <c r="V54" s="28"/>
      <c r="W54" s="28"/>
      <c r="AB54" s="34"/>
      <c r="AC54" s="34"/>
      <c r="AD54" s="34"/>
      <c r="AE54" s="74"/>
      <c r="AF54" s="74"/>
      <c r="AG54" s="74"/>
      <c r="AH54" s="74"/>
      <c r="AI54" s="74"/>
      <c r="AJ54" s="75"/>
      <c r="AK54" s="75"/>
      <c r="AL54" s="75"/>
      <c r="AM54" s="75"/>
      <c r="AN54" s="75"/>
      <c r="AO54" s="75"/>
      <c r="AP54" s="75"/>
    </row>
    <row r="55" spans="5:42" s="19" customFormat="1" ht="12.75" customHeight="1">
      <c r="E55" s="46"/>
      <c r="F55" s="46"/>
      <c r="G55" s="46"/>
      <c r="H55" s="46"/>
      <c r="I55" s="46"/>
      <c r="J55" s="46"/>
      <c r="K55" s="14"/>
      <c r="L55" s="14"/>
      <c r="M55" s="14"/>
      <c r="N55" s="14"/>
      <c r="O55" s="14"/>
      <c r="P55" s="14"/>
      <c r="Q55" s="14"/>
      <c r="R55" s="325" t="s">
        <v>273</v>
      </c>
      <c r="S55" s="325"/>
      <c r="T55" s="325"/>
      <c r="U55" s="325"/>
      <c r="V55" s="325"/>
      <c r="W55" s="325"/>
      <c r="X55" s="325"/>
      <c r="Y55" s="325"/>
      <c r="Z55" s="325"/>
      <c r="AA55" s="815"/>
      <c r="AB55" s="816"/>
      <c r="AC55" s="816"/>
      <c r="AD55" s="816"/>
      <c r="AE55" s="816"/>
      <c r="AF55" s="817"/>
      <c r="AG55" s="74"/>
      <c r="AH55" s="74"/>
      <c r="AI55" s="74"/>
      <c r="AJ55" s="75"/>
      <c r="AK55" s="75"/>
      <c r="AL55" s="75"/>
      <c r="AM55" s="75"/>
      <c r="AN55" s="75"/>
      <c r="AO55" s="75"/>
      <c r="AP55" s="75"/>
    </row>
    <row r="56" spans="5:42" s="19" customFormat="1" ht="12.75" customHeight="1">
      <c r="E56" s="46"/>
      <c r="F56" s="46"/>
      <c r="G56" s="46"/>
      <c r="H56" s="46"/>
      <c r="I56" s="46"/>
      <c r="J56" s="46"/>
      <c r="K56" s="14"/>
      <c r="L56" s="14"/>
      <c r="M56" s="14"/>
      <c r="N56" s="14"/>
      <c r="O56" s="14"/>
      <c r="P56" s="14"/>
      <c r="Q56" s="14"/>
      <c r="R56" s="325"/>
      <c r="S56" s="325"/>
      <c r="T56" s="325"/>
      <c r="U56" s="325"/>
      <c r="V56" s="325"/>
      <c r="W56" s="325"/>
      <c r="X56" s="325"/>
      <c r="Y56" s="325"/>
      <c r="Z56" s="325"/>
      <c r="AA56" s="800">
        <f>SUM(AI34:AO53)</f>
        <v>0</v>
      </c>
      <c r="AB56" s="801"/>
      <c r="AC56" s="801"/>
      <c r="AD56" s="801"/>
      <c r="AE56" s="801"/>
      <c r="AF56" s="706"/>
      <c r="AG56" s="74"/>
      <c r="AH56" s="74"/>
      <c r="AI56" s="74"/>
      <c r="AJ56" s="75"/>
      <c r="AK56" s="75"/>
      <c r="AL56" s="75"/>
      <c r="AM56" s="75"/>
      <c r="AN56" s="75"/>
      <c r="AO56" s="75"/>
      <c r="AP56" s="75"/>
    </row>
    <row r="57" spans="5:42" s="19" customFormat="1" ht="12.75" customHeight="1">
      <c r="E57" s="10"/>
      <c r="F57" s="10"/>
      <c r="G57" s="10"/>
      <c r="H57" s="10"/>
      <c r="I57" s="10"/>
      <c r="J57" s="10"/>
      <c r="K57" s="14"/>
      <c r="L57" s="14"/>
      <c r="M57" s="14"/>
      <c r="N57" s="14"/>
      <c r="O57" s="14"/>
      <c r="P57" s="14"/>
      <c r="Q57" s="14"/>
      <c r="R57" s="68"/>
      <c r="S57" s="68"/>
      <c r="T57" s="68"/>
      <c r="U57" s="68"/>
      <c r="V57" s="68"/>
      <c r="W57" s="68"/>
      <c r="X57" s="68"/>
      <c r="Y57" s="68"/>
      <c r="Z57" s="68"/>
      <c r="AA57" s="35"/>
      <c r="AB57" s="35"/>
      <c r="AC57" s="35"/>
      <c r="AD57" s="35"/>
      <c r="AE57" s="35"/>
      <c r="AF57" s="35"/>
      <c r="AG57" s="74"/>
      <c r="AH57" s="74"/>
      <c r="AI57" s="74"/>
      <c r="AJ57" s="108"/>
      <c r="AK57" s="108"/>
      <c r="AL57" s="108"/>
      <c r="AM57" s="108"/>
      <c r="AN57" s="108"/>
      <c r="AO57" s="108"/>
      <c r="AP57" s="108"/>
    </row>
    <row r="58" spans="1:47" s="19" customFormat="1" ht="12.75" customHeight="1">
      <c r="A58" s="813" t="s">
        <v>340</v>
      </c>
      <c r="B58" s="813"/>
      <c r="C58" s="813"/>
      <c r="D58" s="813"/>
      <c r="E58" s="813"/>
      <c r="F58" s="813"/>
      <c r="G58" s="813"/>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813"/>
      <c r="AN58" s="813"/>
      <c r="AO58" s="813"/>
      <c r="AP58" s="813"/>
      <c r="AQ58" s="813"/>
      <c r="AR58" s="813"/>
      <c r="AS58" s="123"/>
      <c r="AT58" s="123"/>
      <c r="AU58" s="123"/>
    </row>
    <row r="59" spans="1:47" s="19" customFormat="1"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47" s="19" customFormat="1" ht="12.75" customHeight="1">
      <c r="A60" s="1"/>
      <c r="B60" s="1"/>
      <c r="C60" s="1"/>
      <c r="D60" s="1"/>
      <c r="E60" s="1"/>
      <c r="F60" s="1"/>
      <c r="G60" s="1"/>
      <c r="H60" s="1"/>
      <c r="I60" s="493" t="s">
        <v>349</v>
      </c>
      <c r="J60" s="494"/>
      <c r="K60" s="494"/>
      <c r="L60" s="494"/>
      <c r="M60" s="494"/>
      <c r="N60" s="494"/>
      <c r="O60" s="494"/>
      <c r="P60" s="494"/>
      <c r="Q60" s="494"/>
      <c r="R60" s="495"/>
      <c r="S60" s="807"/>
      <c r="T60" s="808"/>
      <c r="U60" s="808"/>
      <c r="V60" s="808"/>
      <c r="W60" s="808"/>
      <c r="X60" s="809"/>
      <c r="Y60" s="1"/>
      <c r="Z60" s="157" t="s">
        <v>354</v>
      </c>
      <c r="AA60" s="157"/>
      <c r="AB60" s="157"/>
      <c r="AC60" s="157"/>
      <c r="AD60" s="157"/>
      <c r="AE60" s="157"/>
      <c r="AF60" s="157"/>
      <c r="AG60" s="157"/>
      <c r="AH60" s="349"/>
      <c r="AI60" s="349"/>
      <c r="AJ60" s="349"/>
      <c r="AK60" s="349"/>
      <c r="AL60" s="349"/>
      <c r="AM60" s="349"/>
      <c r="AN60" s="1"/>
      <c r="AO60" s="1"/>
      <c r="AP60" s="1"/>
      <c r="AQ60" s="1"/>
      <c r="AR60" s="1"/>
      <c r="AS60" s="1"/>
      <c r="AT60" s="1"/>
      <c r="AU60" s="1"/>
    </row>
    <row r="61" spans="1:47" s="19" customFormat="1" ht="12.75" customHeight="1">
      <c r="A61" s="1"/>
      <c r="B61" s="1"/>
      <c r="C61" s="1"/>
      <c r="D61" s="1"/>
      <c r="E61" s="1"/>
      <c r="F61" s="1"/>
      <c r="G61" s="1"/>
      <c r="H61" s="1"/>
      <c r="I61" s="496"/>
      <c r="J61" s="497"/>
      <c r="K61" s="497"/>
      <c r="L61" s="497"/>
      <c r="M61" s="497"/>
      <c r="N61" s="497"/>
      <c r="O61" s="497"/>
      <c r="P61" s="497"/>
      <c r="Q61" s="497"/>
      <c r="R61" s="498"/>
      <c r="S61" s="810"/>
      <c r="T61" s="811"/>
      <c r="U61" s="811"/>
      <c r="V61" s="811"/>
      <c r="W61" s="811"/>
      <c r="X61" s="812"/>
      <c r="Y61" s="1"/>
      <c r="Z61" s="157"/>
      <c r="AA61" s="157"/>
      <c r="AB61" s="157"/>
      <c r="AC61" s="157"/>
      <c r="AD61" s="157"/>
      <c r="AE61" s="157"/>
      <c r="AF61" s="157"/>
      <c r="AG61" s="157"/>
      <c r="AH61" s="349"/>
      <c r="AI61" s="349"/>
      <c r="AJ61" s="349"/>
      <c r="AK61" s="349"/>
      <c r="AL61" s="349"/>
      <c r="AM61" s="349"/>
      <c r="AN61" s="1"/>
      <c r="AO61" s="1"/>
      <c r="AP61" s="1"/>
      <c r="AQ61" s="1"/>
      <c r="AR61" s="1"/>
      <c r="AS61" s="1"/>
      <c r="AT61" s="1"/>
      <c r="AU61" s="1"/>
    </row>
    <row r="62" spans="1:39" ht="12.75" customHeight="1">
      <c r="A62" s="2"/>
      <c r="I62" s="517" t="s">
        <v>350</v>
      </c>
      <c r="J62" s="518"/>
      <c r="K62" s="518"/>
      <c r="L62" s="518"/>
      <c r="M62" s="518"/>
      <c r="N62" s="518"/>
      <c r="O62" s="518"/>
      <c r="P62" s="518"/>
      <c r="Q62" s="518"/>
      <c r="R62" s="519"/>
      <c r="S62" s="474" t="e">
        <f>S60*V8*AM8</f>
        <v>#DIV/0!</v>
      </c>
      <c r="T62" s="474"/>
      <c r="U62" s="474"/>
      <c r="V62" s="474"/>
      <c r="W62" s="474"/>
      <c r="X62" s="474"/>
      <c r="Y62" s="80"/>
      <c r="Z62" s="517" t="s">
        <v>355</v>
      </c>
      <c r="AA62" s="518"/>
      <c r="AB62" s="518"/>
      <c r="AC62" s="518"/>
      <c r="AD62" s="518"/>
      <c r="AE62" s="518"/>
      <c r="AF62" s="518"/>
      <c r="AG62" s="519"/>
      <c r="AH62" s="349"/>
      <c r="AI62" s="349"/>
      <c r="AJ62" s="349"/>
      <c r="AK62" s="349"/>
      <c r="AL62" s="349"/>
      <c r="AM62" s="349"/>
    </row>
    <row r="63" spans="1:39" ht="16.5" customHeight="1">
      <c r="A63" s="2"/>
      <c r="I63" s="520"/>
      <c r="J63" s="521"/>
      <c r="K63" s="521"/>
      <c r="L63" s="521"/>
      <c r="M63" s="521"/>
      <c r="N63" s="521"/>
      <c r="O63" s="521"/>
      <c r="P63" s="521"/>
      <c r="Q63" s="521"/>
      <c r="R63" s="522"/>
      <c r="S63" s="474"/>
      <c r="T63" s="474"/>
      <c r="U63" s="474"/>
      <c r="V63" s="474"/>
      <c r="W63" s="474"/>
      <c r="X63" s="474"/>
      <c r="Y63" s="80"/>
      <c r="Z63" s="520"/>
      <c r="AA63" s="521"/>
      <c r="AB63" s="521"/>
      <c r="AC63" s="521"/>
      <c r="AD63" s="521"/>
      <c r="AE63" s="521"/>
      <c r="AF63" s="521"/>
      <c r="AG63" s="522"/>
      <c r="AH63" s="349"/>
      <c r="AI63" s="349"/>
      <c r="AJ63" s="349"/>
      <c r="AK63" s="349"/>
      <c r="AL63" s="349"/>
      <c r="AM63" s="349"/>
    </row>
    <row r="64" spans="1:39" ht="12.75">
      <c r="A64" s="2"/>
      <c r="I64" s="493" t="s">
        <v>351</v>
      </c>
      <c r="J64" s="494"/>
      <c r="K64" s="494"/>
      <c r="L64" s="494"/>
      <c r="M64" s="494"/>
      <c r="N64" s="494"/>
      <c r="O64" s="494"/>
      <c r="P64" s="494"/>
      <c r="Q64" s="494"/>
      <c r="R64" s="495"/>
      <c r="S64" s="337"/>
      <c r="T64" s="338"/>
      <c r="U64" s="338"/>
      <c r="V64" s="338"/>
      <c r="W64" s="338"/>
      <c r="X64" s="339"/>
      <c r="Y64" s="80"/>
      <c r="Z64" s="517" t="s">
        <v>216</v>
      </c>
      <c r="AA64" s="518"/>
      <c r="AB64" s="518"/>
      <c r="AC64" s="518"/>
      <c r="AD64" s="518"/>
      <c r="AE64" s="518"/>
      <c r="AF64" s="518"/>
      <c r="AG64" s="519"/>
      <c r="AH64" s="156"/>
      <c r="AI64" s="156"/>
      <c r="AJ64" s="156"/>
      <c r="AK64" s="156"/>
      <c r="AL64" s="156"/>
      <c r="AM64" s="156"/>
    </row>
    <row r="65" spans="1:47" s="19" customFormat="1" ht="16.5" customHeight="1">
      <c r="A65" s="2"/>
      <c r="B65" s="1"/>
      <c r="C65" s="1"/>
      <c r="D65" s="1"/>
      <c r="E65" s="1"/>
      <c r="F65" s="1"/>
      <c r="G65" s="1"/>
      <c r="H65" s="1"/>
      <c r="I65" s="496"/>
      <c r="J65" s="497"/>
      <c r="K65" s="497"/>
      <c r="L65" s="497"/>
      <c r="M65" s="497"/>
      <c r="N65" s="497"/>
      <c r="O65" s="497"/>
      <c r="P65" s="497"/>
      <c r="Q65" s="497"/>
      <c r="R65" s="498"/>
      <c r="S65" s="340"/>
      <c r="T65" s="341"/>
      <c r="U65" s="341"/>
      <c r="V65" s="341"/>
      <c r="W65" s="341"/>
      <c r="X65" s="342"/>
      <c r="Y65" s="80"/>
      <c r="Z65" s="520"/>
      <c r="AA65" s="521"/>
      <c r="AB65" s="521"/>
      <c r="AC65" s="521"/>
      <c r="AD65" s="521"/>
      <c r="AE65" s="521"/>
      <c r="AF65" s="521"/>
      <c r="AG65" s="522"/>
      <c r="AH65" s="156"/>
      <c r="AI65" s="156"/>
      <c r="AJ65" s="156"/>
      <c r="AK65" s="156"/>
      <c r="AL65" s="156"/>
      <c r="AM65" s="156"/>
      <c r="AN65" s="1"/>
      <c r="AO65" s="1"/>
      <c r="AP65" s="1"/>
      <c r="AQ65" s="1"/>
      <c r="AR65" s="1"/>
      <c r="AS65" s="1"/>
      <c r="AT65" s="1"/>
      <c r="AU65" s="1"/>
    </row>
    <row r="66" spans="1:47" s="19" customFormat="1" ht="15.75" customHeight="1">
      <c r="A66" s="2"/>
      <c r="B66" s="1"/>
      <c r="C66" s="1"/>
      <c r="D66" s="1"/>
      <c r="E66" s="1"/>
      <c r="F66" s="1"/>
      <c r="G66" s="1"/>
      <c r="H66" s="1"/>
      <c r="I66" s="157" t="s">
        <v>352</v>
      </c>
      <c r="J66" s="157"/>
      <c r="K66" s="157"/>
      <c r="L66" s="157"/>
      <c r="M66" s="157"/>
      <c r="N66" s="157"/>
      <c r="O66" s="157"/>
      <c r="P66" s="157"/>
      <c r="Q66" s="157"/>
      <c r="R66" s="157"/>
      <c r="S66" s="337"/>
      <c r="T66" s="338"/>
      <c r="U66" s="338"/>
      <c r="V66" s="338"/>
      <c r="W66" s="338"/>
      <c r="X66" s="339"/>
      <c r="Y66" s="814">
        <f>IF(S64&gt;S66,S66,S64)</f>
        <v>0</v>
      </c>
      <c r="Z66" s="157" t="s">
        <v>217</v>
      </c>
      <c r="AA66" s="157"/>
      <c r="AB66" s="157"/>
      <c r="AC66" s="157"/>
      <c r="AD66" s="157"/>
      <c r="AE66" s="157"/>
      <c r="AF66" s="157"/>
      <c r="AG66" s="157"/>
      <c r="AH66" s="783"/>
      <c r="AI66" s="783"/>
      <c r="AJ66" s="783"/>
      <c r="AK66" s="783"/>
      <c r="AL66" s="783"/>
      <c r="AM66" s="783"/>
      <c r="AN66" s="1"/>
      <c r="AO66" s="1"/>
      <c r="AP66" s="1"/>
      <c r="AQ66" s="1"/>
      <c r="AR66" s="1"/>
      <c r="AS66" s="1"/>
      <c r="AT66" s="1"/>
      <c r="AU66" s="1"/>
    </row>
    <row r="67" spans="1:47" s="19" customFormat="1" ht="15.75" customHeight="1">
      <c r="A67" s="2"/>
      <c r="B67" s="1"/>
      <c r="C67" s="1"/>
      <c r="D67" s="1"/>
      <c r="E67" s="1"/>
      <c r="F67" s="1"/>
      <c r="G67" s="1"/>
      <c r="H67" s="1"/>
      <c r="I67" s="157"/>
      <c r="J67" s="157"/>
      <c r="K67" s="157"/>
      <c r="L67" s="157"/>
      <c r="M67" s="157"/>
      <c r="N67" s="157"/>
      <c r="O67" s="157"/>
      <c r="P67" s="157"/>
      <c r="Q67" s="157"/>
      <c r="R67" s="157"/>
      <c r="S67" s="340"/>
      <c r="T67" s="341"/>
      <c r="U67" s="341"/>
      <c r="V67" s="341"/>
      <c r="W67" s="341"/>
      <c r="X67" s="342"/>
      <c r="Y67" s="814"/>
      <c r="Z67" s="157"/>
      <c r="AA67" s="157"/>
      <c r="AB67" s="157"/>
      <c r="AC67" s="157"/>
      <c r="AD67" s="157"/>
      <c r="AE67" s="157"/>
      <c r="AF67" s="157"/>
      <c r="AG67" s="157"/>
      <c r="AH67" s="783"/>
      <c r="AI67" s="783"/>
      <c r="AJ67" s="783"/>
      <c r="AK67" s="783"/>
      <c r="AL67" s="783"/>
      <c r="AM67" s="783"/>
      <c r="AN67" s="1"/>
      <c r="AO67" s="1"/>
      <c r="AP67" s="1"/>
      <c r="AQ67" s="1"/>
      <c r="AR67" s="1"/>
      <c r="AS67" s="1"/>
      <c r="AT67" s="1"/>
      <c r="AU67" s="1"/>
    </row>
    <row r="68" spans="1:47" s="19" customFormat="1" ht="13.5" customHeight="1">
      <c r="A68" s="2"/>
      <c r="B68" s="1"/>
      <c r="C68" s="1"/>
      <c r="D68" s="1"/>
      <c r="E68" s="1"/>
      <c r="F68" s="1"/>
      <c r="G68" s="1"/>
      <c r="H68" s="1"/>
      <c r="I68" s="517" t="s">
        <v>353</v>
      </c>
      <c r="J68" s="518"/>
      <c r="K68" s="518"/>
      <c r="L68" s="518"/>
      <c r="M68" s="518"/>
      <c r="N68" s="518"/>
      <c r="O68" s="518"/>
      <c r="P68" s="518"/>
      <c r="Q68" s="518"/>
      <c r="R68" s="519"/>
      <c r="S68" s="599">
        <f>IF(S64&gt;S66,S66,S64)</f>
        <v>0</v>
      </c>
      <c r="T68" s="600"/>
      <c r="U68" s="600"/>
      <c r="V68" s="600"/>
      <c r="W68" s="600"/>
      <c r="X68" s="601"/>
      <c r="Y68" s="1"/>
      <c r="Z68" s="1"/>
      <c r="AA68" s="1"/>
      <c r="AB68" s="1"/>
      <c r="AC68" s="1"/>
      <c r="AD68" s="1"/>
      <c r="AE68" s="1"/>
      <c r="AF68" s="1"/>
      <c r="AG68" s="1"/>
      <c r="AH68" s="1"/>
      <c r="AI68" s="1"/>
      <c r="AJ68" s="1"/>
      <c r="AK68" s="1"/>
      <c r="AL68" s="1"/>
      <c r="AM68" s="1"/>
      <c r="AN68" s="1"/>
      <c r="AO68" s="1"/>
      <c r="AP68" s="1"/>
      <c r="AQ68" s="1"/>
      <c r="AR68" s="1"/>
      <c r="AS68" s="1"/>
      <c r="AT68" s="1"/>
      <c r="AU68" s="1"/>
    </row>
    <row r="69" spans="1:47" s="19" customFormat="1" ht="12.75">
      <c r="A69" s="2"/>
      <c r="B69" s="1"/>
      <c r="C69" s="1"/>
      <c r="D69" s="1"/>
      <c r="E69" s="1"/>
      <c r="F69" s="1"/>
      <c r="G69" s="1"/>
      <c r="H69" s="1"/>
      <c r="I69" s="520"/>
      <c r="J69" s="521"/>
      <c r="K69" s="521"/>
      <c r="L69" s="521"/>
      <c r="M69" s="521"/>
      <c r="N69" s="521"/>
      <c r="O69" s="521"/>
      <c r="P69" s="521"/>
      <c r="Q69" s="521"/>
      <c r="R69" s="522"/>
      <c r="S69" s="602"/>
      <c r="T69" s="603"/>
      <c r="U69" s="603"/>
      <c r="V69" s="603"/>
      <c r="W69" s="603"/>
      <c r="X69" s="604"/>
      <c r="Y69" s="1"/>
      <c r="Z69" s="1"/>
      <c r="AA69" s="1"/>
      <c r="AB69" s="1"/>
      <c r="AC69" s="1"/>
      <c r="AD69" s="1"/>
      <c r="AE69" s="1"/>
      <c r="AF69" s="1"/>
      <c r="AG69" s="1"/>
      <c r="AH69" s="1"/>
      <c r="AI69" s="1"/>
      <c r="AJ69" s="1"/>
      <c r="AK69" s="1"/>
      <c r="AL69" s="1"/>
      <c r="AM69" s="1"/>
      <c r="AN69" s="1"/>
      <c r="AO69" s="1"/>
      <c r="AP69" s="1"/>
      <c r="AQ69" s="1"/>
      <c r="AR69" s="1"/>
      <c r="AS69" s="1"/>
      <c r="AT69" s="1"/>
      <c r="AU69" s="1"/>
    </row>
    <row r="70" spans="1:47" ht="15.75" customHeight="1">
      <c r="A70" s="19"/>
      <c r="B70" s="19"/>
      <c r="C70" s="19"/>
      <c r="D70" s="19"/>
      <c r="E70" s="46"/>
      <c r="F70" s="46"/>
      <c r="G70" s="46"/>
      <c r="H70" s="46"/>
      <c r="I70" s="46"/>
      <c r="J70" s="46"/>
      <c r="K70" s="14"/>
      <c r="L70" s="14"/>
      <c r="M70" s="14"/>
      <c r="N70" s="14"/>
      <c r="O70" s="14"/>
      <c r="P70" s="14"/>
      <c r="Q70" s="14"/>
      <c r="R70" s="64"/>
      <c r="S70" s="64"/>
      <c r="T70" s="64"/>
      <c r="U70" s="64"/>
      <c r="V70" s="64"/>
      <c r="W70" s="64"/>
      <c r="X70" s="64"/>
      <c r="Y70" s="64"/>
      <c r="Z70" s="64"/>
      <c r="AA70" s="28"/>
      <c r="AB70" s="28"/>
      <c r="AC70" s="28"/>
      <c r="AD70" s="28"/>
      <c r="AE70" s="28"/>
      <c r="AF70" s="28"/>
      <c r="AG70" s="74"/>
      <c r="AH70" s="74"/>
      <c r="AI70" s="74"/>
      <c r="AJ70" s="75"/>
      <c r="AK70" s="75"/>
      <c r="AL70" s="75"/>
      <c r="AM70" s="75"/>
      <c r="AN70" s="75"/>
      <c r="AO70" s="75"/>
      <c r="AP70" s="75"/>
      <c r="AQ70" s="19"/>
      <c r="AR70" s="19"/>
      <c r="AS70" s="19"/>
      <c r="AT70" s="19"/>
      <c r="AU70" s="19"/>
    </row>
    <row r="71" spans="5:42" s="19" customFormat="1" ht="12.75">
      <c r="E71" s="46"/>
      <c r="F71" s="46"/>
      <c r="G71" s="46"/>
      <c r="H71" s="46"/>
      <c r="I71" s="46"/>
      <c r="J71" s="46"/>
      <c r="K71" s="14"/>
      <c r="L71" s="14"/>
      <c r="M71" s="14"/>
      <c r="N71" s="14"/>
      <c r="O71" s="14"/>
      <c r="P71" s="14"/>
      <c r="Q71" s="14"/>
      <c r="R71" s="325" t="s">
        <v>274</v>
      </c>
      <c r="S71" s="325"/>
      <c r="T71" s="325"/>
      <c r="U71" s="325"/>
      <c r="V71" s="325"/>
      <c r="W71" s="325"/>
      <c r="X71" s="325"/>
      <c r="Y71" s="325"/>
      <c r="Z71" s="325"/>
      <c r="AA71" s="815"/>
      <c r="AB71" s="816"/>
      <c r="AC71" s="816"/>
      <c r="AD71" s="816"/>
      <c r="AE71" s="816"/>
      <c r="AF71" s="817"/>
      <c r="AG71" s="74"/>
      <c r="AH71" s="74"/>
      <c r="AI71" s="74"/>
      <c r="AJ71" s="75"/>
      <c r="AK71" s="75"/>
      <c r="AL71" s="75"/>
      <c r="AM71" s="75"/>
      <c r="AN71" s="75"/>
      <c r="AO71" s="75"/>
      <c r="AP71" s="75"/>
    </row>
    <row r="72" spans="5:42" s="19" customFormat="1" ht="15.75" customHeight="1">
      <c r="E72" s="46"/>
      <c r="F72" s="46"/>
      <c r="G72" s="46"/>
      <c r="H72" s="46"/>
      <c r="I72" s="46"/>
      <c r="J72" s="46"/>
      <c r="K72" s="14"/>
      <c r="L72" s="14"/>
      <c r="M72" s="14"/>
      <c r="N72" s="14"/>
      <c r="O72" s="14"/>
      <c r="P72" s="14"/>
      <c r="Q72" s="14"/>
      <c r="R72" s="325"/>
      <c r="S72" s="325"/>
      <c r="T72" s="325"/>
      <c r="U72" s="325"/>
      <c r="V72" s="325"/>
      <c r="W72" s="325"/>
      <c r="X72" s="325"/>
      <c r="Y72" s="325"/>
      <c r="Z72" s="325"/>
      <c r="AA72" s="800" t="e">
        <f>S62</f>
        <v>#DIV/0!</v>
      </c>
      <c r="AB72" s="801"/>
      <c r="AC72" s="801"/>
      <c r="AD72" s="801"/>
      <c r="AE72" s="801"/>
      <c r="AF72" s="706"/>
      <c r="AG72" s="74"/>
      <c r="AH72" s="74"/>
      <c r="AI72" s="74"/>
      <c r="AJ72" s="75"/>
      <c r="AK72" s="75"/>
      <c r="AL72" s="75"/>
      <c r="AM72" s="75"/>
      <c r="AN72" s="75"/>
      <c r="AO72" s="75"/>
      <c r="AP72" s="75"/>
    </row>
    <row r="73" spans="1:47" ht="12.75">
      <c r="A73" s="19"/>
      <c r="B73" s="19"/>
      <c r="C73" s="19"/>
      <c r="D73" s="19"/>
      <c r="E73" s="46"/>
      <c r="F73" s="46"/>
      <c r="G73" s="46"/>
      <c r="H73" s="46"/>
      <c r="I73" s="46"/>
      <c r="J73" s="46"/>
      <c r="K73" s="14"/>
      <c r="L73" s="14"/>
      <c r="M73" s="14"/>
      <c r="N73" s="14"/>
      <c r="O73" s="14"/>
      <c r="P73" s="14"/>
      <c r="Q73" s="14"/>
      <c r="R73" s="64"/>
      <c r="S73" s="64"/>
      <c r="T73" s="64"/>
      <c r="U73" s="64"/>
      <c r="V73" s="64"/>
      <c r="W73" s="64"/>
      <c r="X73" s="64"/>
      <c r="Y73" s="64"/>
      <c r="Z73" s="64"/>
      <c r="AA73" s="28"/>
      <c r="AB73" s="28"/>
      <c r="AC73" s="28"/>
      <c r="AD73" s="28"/>
      <c r="AE73" s="28"/>
      <c r="AF73" s="28"/>
      <c r="AG73" s="74"/>
      <c r="AH73" s="74"/>
      <c r="AI73" s="74"/>
      <c r="AJ73" s="75"/>
      <c r="AK73" s="75"/>
      <c r="AL73" s="75"/>
      <c r="AM73" s="75"/>
      <c r="AN73" s="108"/>
      <c r="AO73" s="75"/>
      <c r="AP73" s="75"/>
      <c r="AQ73" s="19"/>
      <c r="AR73" s="19"/>
      <c r="AS73" s="19"/>
      <c r="AT73" s="19"/>
      <c r="AU73" s="19"/>
    </row>
    <row r="74" spans="1:47" ht="12.75">
      <c r="A74" s="25" t="s">
        <v>149</v>
      </c>
      <c r="G74" s="5"/>
      <c r="AR74" s="19"/>
      <c r="AS74" s="19"/>
      <c r="AT74" s="19"/>
      <c r="AU74" s="19"/>
    </row>
    <row r="75" spans="1:47" ht="12.75">
      <c r="A75" s="749"/>
      <c r="B75" s="750"/>
      <c r="C75" s="750"/>
      <c r="D75" s="750"/>
      <c r="E75" s="750"/>
      <c r="F75" s="750"/>
      <c r="G75" s="750"/>
      <c r="H75" s="750"/>
      <c r="I75" s="750"/>
      <c r="J75" s="750"/>
      <c r="K75" s="750"/>
      <c r="L75" s="750"/>
      <c r="M75" s="750"/>
      <c r="N75" s="750"/>
      <c r="O75" s="750"/>
      <c r="P75" s="750"/>
      <c r="Q75" s="750"/>
      <c r="R75" s="750"/>
      <c r="S75" s="750"/>
      <c r="T75" s="750"/>
      <c r="U75" s="750"/>
      <c r="V75" s="750"/>
      <c r="W75" s="750"/>
      <c r="X75" s="750"/>
      <c r="Y75" s="750"/>
      <c r="Z75" s="750"/>
      <c r="AA75" s="750"/>
      <c r="AB75" s="750"/>
      <c r="AC75" s="750"/>
      <c r="AD75" s="750"/>
      <c r="AE75" s="750"/>
      <c r="AF75" s="750"/>
      <c r="AG75" s="750"/>
      <c r="AH75" s="750"/>
      <c r="AI75" s="750"/>
      <c r="AJ75" s="750"/>
      <c r="AK75" s="750"/>
      <c r="AL75" s="750"/>
      <c r="AM75" s="750"/>
      <c r="AN75" s="750"/>
      <c r="AO75" s="750"/>
      <c r="AP75" s="750"/>
      <c r="AQ75" s="751"/>
      <c r="AR75" s="19"/>
      <c r="AS75" s="19"/>
      <c r="AT75" s="19"/>
      <c r="AU75" s="19"/>
    </row>
    <row r="76" spans="1:47" ht="12.75">
      <c r="A76" s="752"/>
      <c r="B76" s="753"/>
      <c r="C76" s="753"/>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3"/>
      <c r="AL76" s="753"/>
      <c r="AM76" s="753"/>
      <c r="AN76" s="753"/>
      <c r="AO76" s="753"/>
      <c r="AP76" s="753"/>
      <c r="AQ76" s="754"/>
      <c r="AR76" s="19"/>
      <c r="AS76" s="19"/>
      <c r="AT76" s="19"/>
      <c r="AU76" s="19"/>
    </row>
    <row r="77" spans="1:47" ht="12.75">
      <c r="A77" s="752"/>
      <c r="B77" s="753"/>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753"/>
      <c r="AM77" s="753"/>
      <c r="AN77" s="753"/>
      <c r="AO77" s="753"/>
      <c r="AP77" s="753"/>
      <c r="AQ77" s="754"/>
      <c r="AR77" s="19"/>
      <c r="AS77" s="19"/>
      <c r="AT77" s="19"/>
      <c r="AU77" s="19"/>
    </row>
    <row r="78" spans="1:47" ht="12.75">
      <c r="A78" s="752"/>
      <c r="B78" s="753"/>
      <c r="C78" s="753"/>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3"/>
      <c r="AL78" s="753"/>
      <c r="AM78" s="753"/>
      <c r="AN78" s="753"/>
      <c r="AO78" s="753"/>
      <c r="AP78" s="753"/>
      <c r="AQ78" s="754"/>
      <c r="AR78" s="19"/>
      <c r="AS78" s="19"/>
      <c r="AT78" s="19"/>
      <c r="AU78" s="19"/>
    </row>
    <row r="79" spans="1:47" ht="12.75" customHeight="1">
      <c r="A79" s="755"/>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756"/>
      <c r="AP79" s="756"/>
      <c r="AQ79" s="757"/>
      <c r="AR79" s="19"/>
      <c r="AS79" s="19"/>
      <c r="AT79" s="19"/>
      <c r="AU79" s="19"/>
    </row>
  </sheetData>
  <sheetProtection password="C780" sheet="1" objects="1" scenarios="1"/>
  <mergeCells count="217">
    <mergeCell ref="AH10:AL10"/>
    <mergeCell ref="C11:Q11"/>
    <mergeCell ref="I19:R20"/>
    <mergeCell ref="S19:X20"/>
    <mergeCell ref="R11:U11"/>
    <mergeCell ref="V11:Y11"/>
    <mergeCell ref="K13:Y13"/>
    <mergeCell ref="Z13:AF13"/>
    <mergeCell ref="R8:U8"/>
    <mergeCell ref="V8:Y8"/>
    <mergeCell ref="C9:Q9"/>
    <mergeCell ref="AI43:AO43"/>
    <mergeCell ref="AM8:AQ8"/>
    <mergeCell ref="AH8:AL8"/>
    <mergeCell ref="AM10:AQ10"/>
    <mergeCell ref="AI34:AO34"/>
    <mergeCell ref="AI35:AO35"/>
    <mergeCell ref="AC10:AG10"/>
    <mergeCell ref="AI52:AO52"/>
    <mergeCell ref="K53:Q53"/>
    <mergeCell ref="AI53:AO53"/>
    <mergeCell ref="AD53:AH53"/>
    <mergeCell ref="R50:W50"/>
    <mergeCell ref="AA53:AC53"/>
    <mergeCell ref="AI48:AO48"/>
    <mergeCell ref="AI49:AO49"/>
    <mergeCell ref="AD42:AH42"/>
    <mergeCell ref="AD35:AH35"/>
    <mergeCell ref="AI38:AO38"/>
    <mergeCell ref="AI39:AO39"/>
    <mergeCell ref="AI40:AO40"/>
    <mergeCell ref="AI41:AO41"/>
    <mergeCell ref="AI42:AO42"/>
    <mergeCell ref="AI44:AO44"/>
    <mergeCell ref="AI45:AO45"/>
    <mergeCell ref="AI46:AO46"/>
    <mergeCell ref="AI47:AO47"/>
    <mergeCell ref="AI50:AO50"/>
    <mergeCell ref="AI51:AO51"/>
    <mergeCell ref="AD49:AH49"/>
    <mergeCell ref="AD51:AH51"/>
    <mergeCell ref="AD52:AH52"/>
    <mergeCell ref="R40:W40"/>
    <mergeCell ref="R46:W46"/>
    <mergeCell ref="R47:W47"/>
    <mergeCell ref="R48:W48"/>
    <mergeCell ref="AA42:AC42"/>
    <mergeCell ref="K38:Q38"/>
    <mergeCell ref="E36:J36"/>
    <mergeCell ref="E38:J38"/>
    <mergeCell ref="E37:J37"/>
    <mergeCell ref="K48:Q48"/>
    <mergeCell ref="K45:Q45"/>
    <mergeCell ref="K46:Q46"/>
    <mergeCell ref="K47:Q47"/>
    <mergeCell ref="E48:J48"/>
    <mergeCell ref="E43:J43"/>
    <mergeCell ref="E32:J33"/>
    <mergeCell ref="I25:R26"/>
    <mergeCell ref="I27:R28"/>
    <mergeCell ref="R45:W45"/>
    <mergeCell ref="R41:W41"/>
    <mergeCell ref="S27:X28"/>
    <mergeCell ref="E30:W31"/>
    <mergeCell ref="E40:J40"/>
    <mergeCell ref="E41:J41"/>
    <mergeCell ref="R39:W39"/>
    <mergeCell ref="AI33:AO33"/>
    <mergeCell ref="Z23:AG24"/>
    <mergeCell ref="AH23:AM24"/>
    <mergeCell ref="AH25:AM26"/>
    <mergeCell ref="AA33:AC33"/>
    <mergeCell ref="AI32:AO32"/>
    <mergeCell ref="AA35:AC35"/>
    <mergeCell ref="R35:W35"/>
    <mergeCell ref="AI36:AO36"/>
    <mergeCell ref="AI37:AO37"/>
    <mergeCell ref="AD37:AH37"/>
    <mergeCell ref="AA41:AC41"/>
    <mergeCell ref="AD38:AH38"/>
    <mergeCell ref="AD40:AH40"/>
    <mergeCell ref="AD41:AH41"/>
    <mergeCell ref="AD39:AH39"/>
    <mergeCell ref="AD50:AH50"/>
    <mergeCell ref="AD45:AH45"/>
    <mergeCell ref="AD46:AH46"/>
    <mergeCell ref="AD47:AH47"/>
    <mergeCell ref="AD48:AH48"/>
    <mergeCell ref="AD43:AH43"/>
    <mergeCell ref="AD44:AH44"/>
    <mergeCell ref="AA50:AC50"/>
    <mergeCell ref="AA43:AC43"/>
    <mergeCell ref="AA44:AC44"/>
    <mergeCell ref="AA45:AC45"/>
    <mergeCell ref="AA46:AC46"/>
    <mergeCell ref="AA47:AC47"/>
    <mergeCell ref="AA48:AC48"/>
    <mergeCell ref="AA49:AC49"/>
    <mergeCell ref="E46:J46"/>
    <mergeCell ref="K41:Q41"/>
    <mergeCell ref="K42:Q42"/>
    <mergeCell ref="K43:Q43"/>
    <mergeCell ref="K44:Q44"/>
    <mergeCell ref="AA39:AC39"/>
    <mergeCell ref="AA40:AC40"/>
    <mergeCell ref="R53:W53"/>
    <mergeCell ref="E51:J51"/>
    <mergeCell ref="E52:J52"/>
    <mergeCell ref="K51:Q51"/>
    <mergeCell ref="K52:Q52"/>
    <mergeCell ref="R49:W49"/>
    <mergeCell ref="E53:J53"/>
    <mergeCell ref="E49:J49"/>
    <mergeCell ref="R37:W37"/>
    <mergeCell ref="AA36:AC36"/>
    <mergeCell ref="AA37:AC37"/>
    <mergeCell ref="E50:J50"/>
    <mergeCell ref="K49:Q49"/>
    <mergeCell ref="K50:Q50"/>
    <mergeCell ref="E44:J44"/>
    <mergeCell ref="E45:J45"/>
    <mergeCell ref="E47:J47"/>
    <mergeCell ref="E42:J42"/>
    <mergeCell ref="AA55:AF55"/>
    <mergeCell ref="R55:Z56"/>
    <mergeCell ref="AA51:AC51"/>
    <mergeCell ref="AA52:AC52"/>
    <mergeCell ref="AD34:AH34"/>
    <mergeCell ref="AD33:AH33"/>
    <mergeCell ref="R43:W43"/>
    <mergeCell ref="AA38:AC38"/>
    <mergeCell ref="R38:W38"/>
    <mergeCell ref="R36:W36"/>
    <mergeCell ref="K32:Q32"/>
    <mergeCell ref="K33:Q33"/>
    <mergeCell ref="AA34:AC34"/>
    <mergeCell ref="R34:W34"/>
    <mergeCell ref="R32:W32"/>
    <mergeCell ref="R33:W33"/>
    <mergeCell ref="S25:X26"/>
    <mergeCell ref="R9:U9"/>
    <mergeCell ref="V9:Y9"/>
    <mergeCell ref="C10:Q10"/>
    <mergeCell ref="I23:R24"/>
    <mergeCell ref="S23:X24"/>
    <mergeCell ref="R10:U10"/>
    <mergeCell ref="V10:Y10"/>
    <mergeCell ref="I21:R22"/>
    <mergeCell ref="S21:X22"/>
    <mergeCell ref="Y25:Y26"/>
    <mergeCell ref="K14:Y14"/>
    <mergeCell ref="A18:AR18"/>
    <mergeCell ref="AD36:AH36"/>
    <mergeCell ref="Z16:AF16"/>
    <mergeCell ref="K15:Y15"/>
    <mergeCell ref="Z15:AF15"/>
    <mergeCell ref="K16:Y16"/>
    <mergeCell ref="Z19:AG20"/>
    <mergeCell ref="AH19:AM20"/>
    <mergeCell ref="Z21:AG22"/>
    <mergeCell ref="AH21:AM22"/>
    <mergeCell ref="Z25:AG26"/>
    <mergeCell ref="AA30:AO31"/>
    <mergeCell ref="A1:AR1"/>
    <mergeCell ref="K2:Y2"/>
    <mergeCell ref="K3:Y3"/>
    <mergeCell ref="AI2:AR2"/>
    <mergeCell ref="AI3:AR3"/>
    <mergeCell ref="K4:Y4"/>
    <mergeCell ref="C6:Q7"/>
    <mergeCell ref="Z14:AF14"/>
    <mergeCell ref="AM9:AQ9"/>
    <mergeCell ref="AH9:AL9"/>
    <mergeCell ref="R6:U7"/>
    <mergeCell ref="V6:Y7"/>
    <mergeCell ref="AC6:AG7"/>
    <mergeCell ref="AH6:AL7"/>
    <mergeCell ref="AM6:AQ7"/>
    <mergeCell ref="C8:Q8"/>
    <mergeCell ref="I62:R63"/>
    <mergeCell ref="S62:X63"/>
    <mergeCell ref="Z62:AG63"/>
    <mergeCell ref="AH60:AM61"/>
    <mergeCell ref="I64:R65"/>
    <mergeCell ref="S64:X65"/>
    <mergeCell ref="Z64:AG65"/>
    <mergeCell ref="AH64:AM65"/>
    <mergeCell ref="A75:AQ79"/>
    <mergeCell ref="AH66:AM67"/>
    <mergeCell ref="I68:R69"/>
    <mergeCell ref="S68:X69"/>
    <mergeCell ref="I66:R67"/>
    <mergeCell ref="S66:X67"/>
    <mergeCell ref="Y66:Y67"/>
    <mergeCell ref="Z66:AG67"/>
    <mergeCell ref="R71:Z72"/>
    <mergeCell ref="AA71:AF71"/>
    <mergeCell ref="AA72:AF72"/>
    <mergeCell ref="R44:W44"/>
    <mergeCell ref="I60:R61"/>
    <mergeCell ref="S60:X61"/>
    <mergeCell ref="Z60:AG61"/>
    <mergeCell ref="AA56:AF56"/>
    <mergeCell ref="R51:W51"/>
    <mergeCell ref="R52:W52"/>
    <mergeCell ref="A58:AR58"/>
    <mergeCell ref="AH62:AM63"/>
    <mergeCell ref="E34:J34"/>
    <mergeCell ref="E35:J35"/>
    <mergeCell ref="K40:Q40"/>
    <mergeCell ref="K35:Q35"/>
    <mergeCell ref="K36:Q36"/>
    <mergeCell ref="R42:W42"/>
    <mergeCell ref="K39:Q39"/>
    <mergeCell ref="E39:J39"/>
    <mergeCell ref="K37:Q37"/>
    <mergeCell ref="K34:Q34"/>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rowBreaks count="1" manualBreakCount="1">
    <brk id="56" max="255" man="1"/>
  </rowBreaks>
  <colBreaks count="1" manualBreakCount="1">
    <brk id="44" max="65535" man="1"/>
  </colBreaks>
</worksheet>
</file>

<file path=xl/worksheets/sheet17.xml><?xml version="1.0" encoding="utf-8"?>
<worksheet xmlns="http://schemas.openxmlformats.org/spreadsheetml/2006/main" xmlns:r="http://schemas.openxmlformats.org/officeDocument/2006/relationships">
  <sheetPr codeName="Sheet8"/>
  <dimension ref="A1:AR47"/>
  <sheetViews>
    <sheetView zoomScalePageLayoutView="0" workbookViewId="0" topLeftCell="A10">
      <selection activeCell="A1" sqref="A1:AR1"/>
    </sheetView>
  </sheetViews>
  <sheetFormatPr defaultColWidth="2.00390625" defaultRowHeight="12.75"/>
  <cols>
    <col min="1" max="1" width="3.140625" style="1" customWidth="1"/>
    <col min="2" max="16384" width="2.00390625" style="1" customWidth="1"/>
  </cols>
  <sheetData>
    <row r="1" spans="1:44" ht="19.5" thickBot="1">
      <c r="A1" s="147" t="s">
        <v>140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row>
    <row r="2" spans="4:5" ht="12.75" customHeight="1" thickTop="1">
      <c r="D2" s="23"/>
      <c r="E2" s="23"/>
    </row>
    <row r="3" spans="1:44" ht="12.75" customHeight="1">
      <c r="A3" s="2" t="s">
        <v>171</v>
      </c>
      <c r="B3" s="2"/>
      <c r="K3" s="206">
        <f>'Development Information'!M4</f>
        <v>0</v>
      </c>
      <c r="L3" s="206"/>
      <c r="M3" s="206"/>
      <c r="N3" s="206"/>
      <c r="O3" s="206"/>
      <c r="P3" s="206"/>
      <c r="Q3" s="206"/>
      <c r="R3" s="206"/>
      <c r="S3" s="206"/>
      <c r="T3" s="206"/>
      <c r="U3" s="206"/>
      <c r="V3" s="206"/>
      <c r="W3" s="206"/>
      <c r="X3" s="206"/>
      <c r="Y3" s="206"/>
      <c r="AA3" s="15" t="s">
        <v>136</v>
      </c>
      <c r="AC3" s="41"/>
      <c r="AD3" s="13"/>
      <c r="AE3" s="13"/>
      <c r="AF3" s="13"/>
      <c r="AG3" s="13"/>
      <c r="AH3" s="13"/>
      <c r="AI3" s="206">
        <f>'Development Information'!M8</f>
        <v>0</v>
      </c>
      <c r="AJ3" s="206"/>
      <c r="AK3" s="206"/>
      <c r="AL3" s="206"/>
      <c r="AM3" s="206"/>
      <c r="AN3" s="206"/>
      <c r="AO3" s="206"/>
      <c r="AP3" s="206"/>
      <c r="AQ3" s="206"/>
      <c r="AR3" s="206"/>
    </row>
    <row r="4" spans="1:44" ht="12.75" customHeight="1">
      <c r="A4" s="2" t="s">
        <v>60</v>
      </c>
      <c r="B4" s="2"/>
      <c r="K4" s="175">
        <f>'Development Information'!M5</f>
        <v>0</v>
      </c>
      <c r="L4" s="175"/>
      <c r="M4" s="175"/>
      <c r="N4" s="175"/>
      <c r="O4" s="175"/>
      <c r="P4" s="175"/>
      <c r="Q4" s="175"/>
      <c r="R4" s="175"/>
      <c r="S4" s="175"/>
      <c r="T4" s="175"/>
      <c r="U4" s="175"/>
      <c r="V4" s="175"/>
      <c r="W4" s="175"/>
      <c r="X4" s="175"/>
      <c r="Y4" s="175"/>
      <c r="AA4" s="15" t="s">
        <v>137</v>
      </c>
      <c r="AC4" s="11"/>
      <c r="AD4" s="13"/>
      <c r="AE4" s="13"/>
      <c r="AF4" s="13"/>
      <c r="AG4" s="13"/>
      <c r="AH4" s="13"/>
      <c r="AI4" s="175">
        <f>'Development Information'!M9</f>
        <v>0</v>
      </c>
      <c r="AJ4" s="175"/>
      <c r="AK4" s="175"/>
      <c r="AL4" s="175"/>
      <c r="AM4" s="175"/>
      <c r="AN4" s="175"/>
      <c r="AO4" s="175"/>
      <c r="AP4" s="175"/>
      <c r="AQ4" s="175"/>
      <c r="AR4" s="175"/>
    </row>
    <row r="5" spans="1:43" ht="12.75" customHeight="1">
      <c r="A5" s="2" t="s">
        <v>61</v>
      </c>
      <c r="B5" s="2"/>
      <c r="K5" s="175">
        <f>'Development Information'!M6</f>
        <v>0</v>
      </c>
      <c r="L5" s="175"/>
      <c r="M5" s="175"/>
      <c r="N5" s="175"/>
      <c r="O5" s="175"/>
      <c r="P5" s="175"/>
      <c r="Q5" s="175"/>
      <c r="R5" s="175"/>
      <c r="S5" s="175"/>
      <c r="T5" s="175"/>
      <c r="U5" s="175"/>
      <c r="V5" s="175"/>
      <c r="W5" s="175"/>
      <c r="X5" s="175"/>
      <c r="Y5" s="175"/>
      <c r="AC5" s="44"/>
      <c r="AD5" s="13"/>
      <c r="AE5" s="13"/>
      <c r="AF5" s="13"/>
      <c r="AG5" s="13"/>
      <c r="AH5" s="13"/>
      <c r="AI5" s="13"/>
      <c r="AJ5" s="13"/>
      <c r="AK5" s="13"/>
      <c r="AL5" s="13"/>
      <c r="AM5" s="13"/>
      <c r="AN5" s="34"/>
      <c r="AO5" s="34"/>
      <c r="AP5" s="34"/>
      <c r="AQ5" s="34"/>
    </row>
    <row r="6" spans="13:44" ht="12.75" customHeight="1">
      <c r="M6" s="5"/>
      <c r="N6" s="5"/>
      <c r="AE6" s="43"/>
      <c r="AG6" s="13"/>
      <c r="AH6" s="13"/>
      <c r="AI6" s="13"/>
      <c r="AJ6" s="13"/>
      <c r="AK6" s="13"/>
      <c r="AL6" s="13"/>
      <c r="AM6" s="13"/>
      <c r="AN6" s="13"/>
      <c r="AO6" s="13"/>
      <c r="AP6" s="24"/>
      <c r="AQ6" s="24"/>
      <c r="AR6" s="24"/>
    </row>
    <row r="7" spans="1:43" ht="12.75" customHeight="1">
      <c r="A7" s="13"/>
      <c r="B7" s="13"/>
      <c r="C7" s="194" t="s">
        <v>321</v>
      </c>
      <c r="D7" s="195"/>
      <c r="E7" s="195"/>
      <c r="F7" s="195"/>
      <c r="G7" s="195"/>
      <c r="H7" s="195"/>
      <c r="I7" s="195"/>
      <c r="J7" s="195"/>
      <c r="K7" s="195"/>
      <c r="L7" s="195"/>
      <c r="M7" s="195"/>
      <c r="N7" s="195"/>
      <c r="O7" s="195"/>
      <c r="P7" s="195"/>
      <c r="Q7" s="196"/>
      <c r="R7" s="214" t="s">
        <v>317</v>
      </c>
      <c r="S7" s="214"/>
      <c r="T7" s="214"/>
      <c r="U7" s="214"/>
      <c r="V7" s="214" t="s">
        <v>297</v>
      </c>
      <c r="W7" s="214"/>
      <c r="X7" s="214"/>
      <c r="Y7" s="214"/>
      <c r="AC7" s="214" t="s">
        <v>332</v>
      </c>
      <c r="AD7" s="214"/>
      <c r="AE7" s="214"/>
      <c r="AF7" s="214"/>
      <c r="AG7" s="214"/>
      <c r="AH7" s="300" t="s">
        <v>324</v>
      </c>
      <c r="AI7" s="300"/>
      <c r="AJ7" s="300"/>
      <c r="AK7" s="300"/>
      <c r="AL7" s="300"/>
      <c r="AM7" s="300" t="s">
        <v>325</v>
      </c>
      <c r="AN7" s="301"/>
      <c r="AO7" s="301"/>
      <c r="AP7" s="301"/>
      <c r="AQ7" s="301"/>
    </row>
    <row r="8" spans="1:43" ht="12.75" customHeight="1">
      <c r="A8" s="13"/>
      <c r="B8" s="13"/>
      <c r="C8" s="197"/>
      <c r="D8" s="198"/>
      <c r="E8" s="198"/>
      <c r="F8" s="198"/>
      <c r="G8" s="198"/>
      <c r="H8" s="198"/>
      <c r="I8" s="198"/>
      <c r="J8" s="198"/>
      <c r="K8" s="198"/>
      <c r="L8" s="198"/>
      <c r="M8" s="198"/>
      <c r="N8" s="198"/>
      <c r="O8" s="198"/>
      <c r="P8" s="198"/>
      <c r="Q8" s="199"/>
      <c r="R8" s="214"/>
      <c r="S8" s="214"/>
      <c r="T8" s="214"/>
      <c r="U8" s="214"/>
      <c r="V8" s="214"/>
      <c r="W8" s="214"/>
      <c r="X8" s="214"/>
      <c r="Y8" s="214"/>
      <c r="AC8" s="214"/>
      <c r="AD8" s="214"/>
      <c r="AE8" s="214"/>
      <c r="AF8" s="214"/>
      <c r="AG8" s="214"/>
      <c r="AH8" s="300"/>
      <c r="AI8" s="300"/>
      <c r="AJ8" s="300"/>
      <c r="AK8" s="300"/>
      <c r="AL8" s="300"/>
      <c r="AM8" s="301"/>
      <c r="AN8" s="301"/>
      <c r="AO8" s="301"/>
      <c r="AP8" s="301"/>
      <c r="AQ8" s="301"/>
    </row>
    <row r="9" spans="1:44" ht="12.75" customHeight="1">
      <c r="A9" s="46"/>
      <c r="B9" s="13"/>
      <c r="C9" s="309" t="s">
        <v>313</v>
      </c>
      <c r="D9" s="309"/>
      <c r="E9" s="309"/>
      <c r="F9" s="309"/>
      <c r="G9" s="309"/>
      <c r="H9" s="309"/>
      <c r="I9" s="309"/>
      <c r="J9" s="309"/>
      <c r="K9" s="309"/>
      <c r="L9" s="309"/>
      <c r="M9" s="309"/>
      <c r="N9" s="309"/>
      <c r="O9" s="309"/>
      <c r="P9" s="309"/>
      <c r="Q9" s="309"/>
      <c r="R9" s="160">
        <f>'Development Information'!AI31</f>
        <v>0</v>
      </c>
      <c r="S9" s="160"/>
      <c r="T9" s="160"/>
      <c r="U9" s="160"/>
      <c r="V9" s="305" t="e">
        <f>R9/R12</f>
        <v>#DIV/0!</v>
      </c>
      <c r="W9" s="305"/>
      <c r="X9" s="305"/>
      <c r="Y9" s="305"/>
      <c r="AC9" s="40" t="s">
        <v>323</v>
      </c>
      <c r="AD9" s="40"/>
      <c r="AE9" s="40"/>
      <c r="AF9" s="40"/>
      <c r="AG9" s="40"/>
      <c r="AH9" s="306">
        <f>'Development Information'!H44</f>
        <v>1</v>
      </c>
      <c r="AI9" s="160"/>
      <c r="AJ9" s="160"/>
      <c r="AK9" s="160"/>
      <c r="AL9" s="160"/>
      <c r="AM9" s="307">
        <f>AH9/AH11</f>
        <v>1</v>
      </c>
      <c r="AN9" s="307"/>
      <c r="AO9" s="307"/>
      <c r="AP9" s="307"/>
      <c r="AQ9" s="307"/>
      <c r="AR9" s="90"/>
    </row>
    <row r="10" spans="3:44" ht="12.75" customHeight="1">
      <c r="C10" s="308" t="s">
        <v>333</v>
      </c>
      <c r="D10" s="308"/>
      <c r="E10" s="308"/>
      <c r="F10" s="308"/>
      <c r="G10" s="308"/>
      <c r="H10" s="308"/>
      <c r="I10" s="308"/>
      <c r="J10" s="308"/>
      <c r="K10" s="308"/>
      <c r="L10" s="308"/>
      <c r="M10" s="308"/>
      <c r="N10" s="308"/>
      <c r="O10" s="308"/>
      <c r="P10" s="308"/>
      <c r="Q10" s="308"/>
      <c r="R10" s="160">
        <f>'Development Information'!AI33</f>
        <v>0</v>
      </c>
      <c r="S10" s="160"/>
      <c r="T10" s="160"/>
      <c r="U10" s="160"/>
      <c r="V10" s="305" t="e">
        <f>R10/R12</f>
        <v>#DIV/0!</v>
      </c>
      <c r="W10" s="305"/>
      <c r="X10" s="305"/>
      <c r="Y10" s="305"/>
      <c r="AC10" s="40" t="s">
        <v>322</v>
      </c>
      <c r="AD10" s="40"/>
      <c r="AE10" s="40"/>
      <c r="AF10" s="40"/>
      <c r="AG10" s="40"/>
      <c r="AH10" s="306">
        <f>'Development Information'!H46</f>
        <v>0</v>
      </c>
      <c r="AI10" s="160"/>
      <c r="AJ10" s="160"/>
      <c r="AK10" s="160"/>
      <c r="AL10" s="160"/>
      <c r="AM10" s="307">
        <f>AH10/AH11</f>
        <v>0</v>
      </c>
      <c r="AN10" s="307"/>
      <c r="AO10" s="307"/>
      <c r="AP10" s="307"/>
      <c r="AQ10" s="307"/>
      <c r="AR10" s="90"/>
    </row>
    <row r="11" spans="3:44" ht="12.75" customHeight="1">
      <c r="C11" s="318" t="s">
        <v>320</v>
      </c>
      <c r="D11" s="318"/>
      <c r="E11" s="318"/>
      <c r="F11" s="318"/>
      <c r="G11" s="318"/>
      <c r="H11" s="318"/>
      <c r="I11" s="318"/>
      <c r="J11" s="318"/>
      <c r="K11" s="318"/>
      <c r="L11" s="318"/>
      <c r="M11" s="318"/>
      <c r="N11" s="318"/>
      <c r="O11" s="318"/>
      <c r="P11" s="318"/>
      <c r="Q11" s="318"/>
      <c r="R11" s="160">
        <f>'Development Information'!AI35</f>
        <v>0</v>
      </c>
      <c r="S11" s="160"/>
      <c r="T11" s="160"/>
      <c r="U11" s="160"/>
      <c r="V11" s="305" t="e">
        <f>R11/R12</f>
        <v>#DIV/0!</v>
      </c>
      <c r="W11" s="305"/>
      <c r="X11" s="305"/>
      <c r="Y11" s="305"/>
      <c r="AC11" s="214" t="s">
        <v>88</v>
      </c>
      <c r="AD11" s="214"/>
      <c r="AE11" s="214"/>
      <c r="AF11" s="214"/>
      <c r="AG11" s="214"/>
      <c r="AH11" s="306">
        <f>'Development Information'!H48</f>
        <v>1</v>
      </c>
      <c r="AI11" s="160"/>
      <c r="AJ11" s="160"/>
      <c r="AK11" s="160"/>
      <c r="AL11" s="160"/>
      <c r="AM11" s="307">
        <f>AH11/AH11</f>
        <v>1</v>
      </c>
      <c r="AN11" s="307"/>
      <c r="AO11" s="307"/>
      <c r="AP11" s="307"/>
      <c r="AQ11" s="307"/>
      <c r="AR11" s="18"/>
    </row>
    <row r="12" spans="3:25" ht="12.75" customHeight="1">
      <c r="C12" s="316" t="s">
        <v>23</v>
      </c>
      <c r="D12" s="316"/>
      <c r="E12" s="316"/>
      <c r="F12" s="316"/>
      <c r="G12" s="316"/>
      <c r="H12" s="316"/>
      <c r="I12" s="316"/>
      <c r="J12" s="316"/>
      <c r="K12" s="316"/>
      <c r="L12" s="316"/>
      <c r="M12" s="316"/>
      <c r="N12" s="316"/>
      <c r="O12" s="316"/>
      <c r="P12" s="316"/>
      <c r="Q12" s="316"/>
      <c r="R12" s="317">
        <f>'Development Information'!AI37</f>
        <v>0</v>
      </c>
      <c r="S12" s="317"/>
      <c r="T12" s="317"/>
      <c r="U12" s="317"/>
      <c r="V12" s="305" t="e">
        <f>R12/R12</f>
        <v>#DIV/0!</v>
      </c>
      <c r="W12" s="305"/>
      <c r="X12" s="305"/>
      <c r="Y12" s="305"/>
    </row>
    <row r="13" spans="33:35" ht="12.75">
      <c r="AG13" s="2"/>
      <c r="AI13" s="18"/>
    </row>
    <row r="14" spans="3:40" ht="12.75" customHeight="1">
      <c r="C14" s="325"/>
      <c r="D14" s="325"/>
      <c r="E14" s="325"/>
      <c r="F14" s="325"/>
      <c r="G14" s="325"/>
      <c r="H14" s="325"/>
      <c r="I14" s="325"/>
      <c r="J14" s="325"/>
      <c r="K14" s="325"/>
      <c r="L14" s="325"/>
      <c r="M14" s="325" t="s">
        <v>275</v>
      </c>
      <c r="N14" s="325"/>
      <c r="O14" s="325"/>
      <c r="P14" s="325"/>
      <c r="Q14" s="325"/>
      <c r="R14" s="325"/>
      <c r="S14" s="325"/>
      <c r="T14" s="325" t="s">
        <v>276</v>
      </c>
      <c r="U14" s="325"/>
      <c r="V14" s="325"/>
      <c r="W14" s="325"/>
      <c r="X14" s="325"/>
      <c r="Y14" s="325"/>
      <c r="Z14" s="325"/>
      <c r="AA14" s="325" t="s">
        <v>277</v>
      </c>
      <c r="AB14" s="325"/>
      <c r="AC14" s="325"/>
      <c r="AD14" s="325"/>
      <c r="AE14" s="325"/>
      <c r="AF14" s="325"/>
      <c r="AG14" s="325"/>
      <c r="AH14" s="478" t="s">
        <v>88</v>
      </c>
      <c r="AI14" s="478"/>
      <c r="AJ14" s="478"/>
      <c r="AK14" s="478"/>
      <c r="AL14" s="478"/>
      <c r="AM14" s="478"/>
      <c r="AN14" s="478"/>
    </row>
    <row r="15" spans="3:40" ht="12.75" customHeight="1">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478"/>
      <c r="AI15" s="478"/>
      <c r="AJ15" s="478"/>
      <c r="AK15" s="478"/>
      <c r="AL15" s="478"/>
      <c r="AM15" s="478"/>
      <c r="AN15" s="478"/>
    </row>
    <row r="16" spans="3:40" ht="12.75" customHeight="1">
      <c r="C16" s="493" t="s">
        <v>278</v>
      </c>
      <c r="D16" s="494"/>
      <c r="E16" s="494"/>
      <c r="F16" s="494"/>
      <c r="G16" s="494"/>
      <c r="H16" s="494"/>
      <c r="I16" s="494"/>
      <c r="J16" s="494"/>
      <c r="K16" s="494"/>
      <c r="L16" s="495"/>
      <c r="M16" s="310"/>
      <c r="N16" s="311"/>
      <c r="O16" s="311"/>
      <c r="P16" s="311"/>
      <c r="Q16" s="311"/>
      <c r="R16" s="311"/>
      <c r="S16" s="312"/>
      <c r="T16" s="310"/>
      <c r="U16" s="311"/>
      <c r="V16" s="311"/>
      <c r="W16" s="311"/>
      <c r="X16" s="311"/>
      <c r="Y16" s="311"/>
      <c r="Z16" s="312"/>
      <c r="AA16" s="310"/>
      <c r="AB16" s="311"/>
      <c r="AC16" s="311"/>
      <c r="AD16" s="311"/>
      <c r="AE16" s="311"/>
      <c r="AF16" s="311"/>
      <c r="AG16" s="312"/>
      <c r="AH16" s="426">
        <f>SUM(M17:AG17)</f>
        <v>0</v>
      </c>
      <c r="AI16" s="402"/>
      <c r="AJ16" s="402"/>
      <c r="AK16" s="402"/>
      <c r="AL16" s="402"/>
      <c r="AM16" s="402"/>
      <c r="AN16" s="403"/>
    </row>
    <row r="17" spans="3:40" ht="12.75" customHeight="1">
      <c r="C17" s="496"/>
      <c r="D17" s="497"/>
      <c r="E17" s="497"/>
      <c r="F17" s="497"/>
      <c r="G17" s="497"/>
      <c r="H17" s="497"/>
      <c r="I17" s="497"/>
      <c r="J17" s="497"/>
      <c r="K17" s="497"/>
      <c r="L17" s="498"/>
      <c r="M17" s="313"/>
      <c r="N17" s="314"/>
      <c r="O17" s="314"/>
      <c r="P17" s="314"/>
      <c r="Q17" s="314"/>
      <c r="R17" s="314"/>
      <c r="S17" s="315"/>
      <c r="T17" s="313"/>
      <c r="U17" s="314"/>
      <c r="V17" s="314"/>
      <c r="W17" s="314"/>
      <c r="X17" s="314"/>
      <c r="Y17" s="314"/>
      <c r="Z17" s="315"/>
      <c r="AA17" s="313"/>
      <c r="AB17" s="314"/>
      <c r="AC17" s="314"/>
      <c r="AD17" s="314"/>
      <c r="AE17" s="314"/>
      <c r="AF17" s="314"/>
      <c r="AG17" s="315"/>
      <c r="AH17" s="492"/>
      <c r="AI17" s="404"/>
      <c r="AJ17" s="404"/>
      <c r="AK17" s="404"/>
      <c r="AL17" s="404"/>
      <c r="AM17" s="404"/>
      <c r="AN17" s="405"/>
    </row>
    <row r="18" spans="3:40" ht="12.75" customHeight="1">
      <c r="C18" s="493" t="s">
        <v>279</v>
      </c>
      <c r="D18" s="494"/>
      <c r="E18" s="494"/>
      <c r="F18" s="494"/>
      <c r="G18" s="494"/>
      <c r="H18" s="494"/>
      <c r="I18" s="494"/>
      <c r="J18" s="494"/>
      <c r="K18" s="494"/>
      <c r="L18" s="495"/>
      <c r="M18" s="310"/>
      <c r="N18" s="311"/>
      <c r="O18" s="311"/>
      <c r="P18" s="311"/>
      <c r="Q18" s="311"/>
      <c r="R18" s="311"/>
      <c r="S18" s="312"/>
      <c r="T18" s="310"/>
      <c r="U18" s="311"/>
      <c r="V18" s="311"/>
      <c r="W18" s="311"/>
      <c r="X18" s="311"/>
      <c r="Y18" s="311"/>
      <c r="Z18" s="312"/>
      <c r="AA18" s="310"/>
      <c r="AB18" s="311"/>
      <c r="AC18" s="311"/>
      <c r="AD18" s="311"/>
      <c r="AE18" s="311"/>
      <c r="AF18" s="311"/>
      <c r="AG18" s="312"/>
      <c r="AH18" s="426">
        <f>SUM(M19:AG19)</f>
        <v>0</v>
      </c>
      <c r="AI18" s="402"/>
      <c r="AJ18" s="402"/>
      <c r="AK18" s="402"/>
      <c r="AL18" s="402"/>
      <c r="AM18" s="402"/>
      <c r="AN18" s="403"/>
    </row>
    <row r="19" spans="3:40" ht="12.75" customHeight="1">
      <c r="C19" s="496"/>
      <c r="D19" s="497"/>
      <c r="E19" s="497"/>
      <c r="F19" s="497"/>
      <c r="G19" s="497"/>
      <c r="H19" s="497"/>
      <c r="I19" s="497"/>
      <c r="J19" s="497"/>
      <c r="K19" s="497"/>
      <c r="L19" s="498"/>
      <c r="M19" s="313"/>
      <c r="N19" s="314"/>
      <c r="O19" s="314"/>
      <c r="P19" s="314"/>
      <c r="Q19" s="314"/>
      <c r="R19" s="314"/>
      <c r="S19" s="315"/>
      <c r="T19" s="313"/>
      <c r="U19" s="314"/>
      <c r="V19" s="314"/>
      <c r="W19" s="314"/>
      <c r="X19" s="314"/>
      <c r="Y19" s="314"/>
      <c r="Z19" s="315"/>
      <c r="AA19" s="313"/>
      <c r="AB19" s="314"/>
      <c r="AC19" s="314"/>
      <c r="AD19" s="314"/>
      <c r="AE19" s="314"/>
      <c r="AF19" s="314"/>
      <c r="AG19" s="315"/>
      <c r="AH19" s="492"/>
      <c r="AI19" s="404"/>
      <c r="AJ19" s="404"/>
      <c r="AK19" s="404"/>
      <c r="AL19" s="404"/>
      <c r="AM19" s="404"/>
      <c r="AN19" s="405"/>
    </row>
    <row r="20" spans="3:40" ht="12.75" customHeight="1">
      <c r="C20" s="493" t="s">
        <v>151</v>
      </c>
      <c r="D20" s="494"/>
      <c r="E20" s="494"/>
      <c r="F20" s="494"/>
      <c r="G20" s="494"/>
      <c r="H20" s="494"/>
      <c r="I20" s="494"/>
      <c r="J20" s="494"/>
      <c r="K20" s="494"/>
      <c r="L20" s="495"/>
      <c r="M20" s="310"/>
      <c r="N20" s="311"/>
      <c r="O20" s="311"/>
      <c r="P20" s="311"/>
      <c r="Q20" s="311"/>
      <c r="R20" s="311"/>
      <c r="S20" s="312"/>
      <c r="T20" s="310"/>
      <c r="U20" s="311"/>
      <c r="V20" s="311"/>
      <c r="W20" s="311"/>
      <c r="X20" s="311"/>
      <c r="Y20" s="311"/>
      <c r="Z20" s="312"/>
      <c r="AA20" s="310"/>
      <c r="AB20" s="311"/>
      <c r="AC20" s="311"/>
      <c r="AD20" s="311"/>
      <c r="AE20" s="311"/>
      <c r="AF20" s="311"/>
      <c r="AG20" s="312"/>
      <c r="AH20" s="426">
        <f>SUM(M21:AG21)</f>
        <v>0</v>
      </c>
      <c r="AI20" s="402"/>
      <c r="AJ20" s="402"/>
      <c r="AK20" s="402"/>
      <c r="AL20" s="402"/>
      <c r="AM20" s="402"/>
      <c r="AN20" s="403"/>
    </row>
    <row r="21" spans="3:40" ht="12.75" customHeight="1">
      <c r="C21" s="496"/>
      <c r="D21" s="497"/>
      <c r="E21" s="497"/>
      <c r="F21" s="497"/>
      <c r="G21" s="497"/>
      <c r="H21" s="497"/>
      <c r="I21" s="497"/>
      <c r="J21" s="497"/>
      <c r="K21" s="497"/>
      <c r="L21" s="498"/>
      <c r="M21" s="313"/>
      <c r="N21" s="314"/>
      <c r="O21" s="314"/>
      <c r="P21" s="314"/>
      <c r="Q21" s="314"/>
      <c r="R21" s="314"/>
      <c r="S21" s="315"/>
      <c r="T21" s="313"/>
      <c r="U21" s="314"/>
      <c r="V21" s="314"/>
      <c r="W21" s="314"/>
      <c r="X21" s="314"/>
      <c r="Y21" s="314"/>
      <c r="Z21" s="315"/>
      <c r="AA21" s="313"/>
      <c r="AB21" s="314"/>
      <c r="AC21" s="314"/>
      <c r="AD21" s="314"/>
      <c r="AE21" s="314"/>
      <c r="AF21" s="314"/>
      <c r="AG21" s="315"/>
      <c r="AH21" s="492"/>
      <c r="AI21" s="404"/>
      <c r="AJ21" s="404"/>
      <c r="AK21" s="404"/>
      <c r="AL21" s="404"/>
      <c r="AM21" s="404"/>
      <c r="AN21" s="405"/>
    </row>
    <row r="22" spans="3:40" ht="12.75" customHeight="1">
      <c r="C22" s="493" t="s">
        <v>152</v>
      </c>
      <c r="D22" s="494"/>
      <c r="E22" s="494"/>
      <c r="F22" s="494"/>
      <c r="G22" s="494"/>
      <c r="H22" s="494"/>
      <c r="I22" s="494"/>
      <c r="J22" s="494"/>
      <c r="K22" s="494"/>
      <c r="L22" s="495"/>
      <c r="M22" s="310"/>
      <c r="N22" s="311"/>
      <c r="O22" s="311"/>
      <c r="P22" s="311"/>
      <c r="Q22" s="311"/>
      <c r="R22" s="311"/>
      <c r="S22" s="312"/>
      <c r="T22" s="310"/>
      <c r="U22" s="311"/>
      <c r="V22" s="311"/>
      <c r="W22" s="311"/>
      <c r="X22" s="311"/>
      <c r="Y22" s="311"/>
      <c r="Z22" s="312"/>
      <c r="AA22" s="310"/>
      <c r="AB22" s="311"/>
      <c r="AC22" s="311"/>
      <c r="AD22" s="311"/>
      <c r="AE22" s="311"/>
      <c r="AF22" s="311"/>
      <c r="AG22" s="312"/>
      <c r="AH22" s="426">
        <f>SUM(M23:AG23)</f>
        <v>0</v>
      </c>
      <c r="AI22" s="402"/>
      <c r="AJ22" s="402"/>
      <c r="AK22" s="402"/>
      <c r="AL22" s="402"/>
      <c r="AM22" s="402"/>
      <c r="AN22" s="403"/>
    </row>
    <row r="23" spans="3:40" ht="12.75" customHeight="1">
      <c r="C23" s="496"/>
      <c r="D23" s="497"/>
      <c r="E23" s="497"/>
      <c r="F23" s="497"/>
      <c r="G23" s="497"/>
      <c r="H23" s="497"/>
      <c r="I23" s="497"/>
      <c r="J23" s="497"/>
      <c r="K23" s="497"/>
      <c r="L23" s="498"/>
      <c r="M23" s="313"/>
      <c r="N23" s="314"/>
      <c r="O23" s="314"/>
      <c r="P23" s="314"/>
      <c r="Q23" s="314"/>
      <c r="R23" s="314"/>
      <c r="S23" s="315"/>
      <c r="T23" s="313"/>
      <c r="U23" s="314"/>
      <c r="V23" s="314"/>
      <c r="W23" s="314"/>
      <c r="X23" s="314"/>
      <c r="Y23" s="314"/>
      <c r="Z23" s="315"/>
      <c r="AA23" s="313"/>
      <c r="AB23" s="314"/>
      <c r="AC23" s="314"/>
      <c r="AD23" s="314"/>
      <c r="AE23" s="314"/>
      <c r="AF23" s="314"/>
      <c r="AG23" s="315"/>
      <c r="AH23" s="492"/>
      <c r="AI23" s="404"/>
      <c r="AJ23" s="404"/>
      <c r="AK23" s="404"/>
      <c r="AL23" s="404"/>
      <c r="AM23" s="404"/>
      <c r="AN23" s="405"/>
    </row>
    <row r="24" spans="3:40" ht="12.75" customHeight="1">
      <c r="C24" s="493" t="s">
        <v>153</v>
      </c>
      <c r="D24" s="494"/>
      <c r="E24" s="494"/>
      <c r="F24" s="494"/>
      <c r="G24" s="494"/>
      <c r="H24" s="494"/>
      <c r="I24" s="494"/>
      <c r="J24" s="494"/>
      <c r="K24" s="494"/>
      <c r="L24" s="495"/>
      <c r="M24" s="426">
        <f>M16-M18+M20-M22</f>
        <v>0</v>
      </c>
      <c r="N24" s="402"/>
      <c r="O24" s="402"/>
      <c r="P24" s="402"/>
      <c r="Q24" s="402"/>
      <c r="R24" s="402"/>
      <c r="S24" s="403"/>
      <c r="T24" s="426">
        <f>T16-(SUM(T19:Z23))</f>
        <v>0</v>
      </c>
      <c r="U24" s="402"/>
      <c r="V24" s="402"/>
      <c r="W24" s="402"/>
      <c r="X24" s="402"/>
      <c r="Y24" s="402"/>
      <c r="Z24" s="403"/>
      <c r="AA24" s="426">
        <f>AA16-(SUM(AA19:AG23))</f>
        <v>0</v>
      </c>
      <c r="AB24" s="402"/>
      <c r="AC24" s="402"/>
      <c r="AD24" s="402"/>
      <c r="AE24" s="402"/>
      <c r="AF24" s="402"/>
      <c r="AG24" s="403"/>
      <c r="AH24" s="426">
        <f>SUM(M25:AG25)</f>
        <v>0</v>
      </c>
      <c r="AI24" s="402"/>
      <c r="AJ24" s="402"/>
      <c r="AK24" s="402"/>
      <c r="AL24" s="402"/>
      <c r="AM24" s="402"/>
      <c r="AN24" s="403"/>
    </row>
    <row r="25" spans="3:40" s="19" customFormat="1" ht="12.75" customHeight="1">
      <c r="C25" s="496"/>
      <c r="D25" s="497"/>
      <c r="E25" s="497"/>
      <c r="F25" s="497"/>
      <c r="G25" s="497"/>
      <c r="H25" s="497"/>
      <c r="I25" s="497"/>
      <c r="J25" s="497"/>
      <c r="K25" s="497"/>
      <c r="L25" s="498"/>
      <c r="M25" s="492"/>
      <c r="N25" s="404"/>
      <c r="O25" s="404"/>
      <c r="P25" s="404"/>
      <c r="Q25" s="404"/>
      <c r="R25" s="404"/>
      <c r="S25" s="405"/>
      <c r="T25" s="492"/>
      <c r="U25" s="404"/>
      <c r="V25" s="404"/>
      <c r="W25" s="404"/>
      <c r="X25" s="404"/>
      <c r="Y25" s="404"/>
      <c r="Z25" s="405"/>
      <c r="AA25" s="492"/>
      <c r="AB25" s="404"/>
      <c r="AC25" s="404"/>
      <c r="AD25" s="404"/>
      <c r="AE25" s="404"/>
      <c r="AF25" s="404"/>
      <c r="AG25" s="405"/>
      <c r="AH25" s="492"/>
      <c r="AI25" s="404"/>
      <c r="AJ25" s="404"/>
      <c r="AK25" s="404"/>
      <c r="AL25" s="404"/>
      <c r="AM25" s="404"/>
      <c r="AN25" s="405"/>
    </row>
    <row r="26" spans="3:40" s="19" customFormat="1" ht="12.75" customHeight="1">
      <c r="C26" s="493" t="s">
        <v>154</v>
      </c>
      <c r="D26" s="494"/>
      <c r="E26" s="494"/>
      <c r="F26" s="494"/>
      <c r="G26" s="494"/>
      <c r="H26" s="494"/>
      <c r="I26" s="494"/>
      <c r="J26" s="494"/>
      <c r="K26" s="494"/>
      <c r="L26" s="495"/>
      <c r="M26" s="310"/>
      <c r="N26" s="311"/>
      <c r="O26" s="311"/>
      <c r="P26" s="311"/>
      <c r="Q26" s="311"/>
      <c r="R26" s="311"/>
      <c r="S26" s="312"/>
      <c r="T26" s="310"/>
      <c r="U26" s="311"/>
      <c r="V26" s="311"/>
      <c r="W26" s="311"/>
      <c r="X26" s="311"/>
      <c r="Y26" s="311"/>
      <c r="Z26" s="312"/>
      <c r="AA26" s="310"/>
      <c r="AB26" s="311"/>
      <c r="AC26" s="311"/>
      <c r="AD26" s="311"/>
      <c r="AE26" s="311"/>
      <c r="AF26" s="311"/>
      <c r="AG26" s="312"/>
      <c r="AH26" s="426">
        <f>SUM(M27:AG27)</f>
        <v>0</v>
      </c>
      <c r="AI26" s="402"/>
      <c r="AJ26" s="402"/>
      <c r="AK26" s="402"/>
      <c r="AL26" s="402"/>
      <c r="AM26" s="402"/>
      <c r="AN26" s="403"/>
    </row>
    <row r="27" spans="3:40" ht="12.75" customHeight="1">
      <c r="C27" s="496"/>
      <c r="D27" s="497"/>
      <c r="E27" s="497"/>
      <c r="F27" s="497"/>
      <c r="G27" s="497"/>
      <c r="H27" s="497"/>
      <c r="I27" s="497"/>
      <c r="J27" s="497"/>
      <c r="K27" s="497"/>
      <c r="L27" s="498"/>
      <c r="M27" s="313"/>
      <c r="N27" s="314"/>
      <c r="O27" s="314"/>
      <c r="P27" s="314"/>
      <c r="Q27" s="314"/>
      <c r="R27" s="314"/>
      <c r="S27" s="315"/>
      <c r="T27" s="313"/>
      <c r="U27" s="314"/>
      <c r="V27" s="314"/>
      <c r="W27" s="314"/>
      <c r="X27" s="314"/>
      <c r="Y27" s="314"/>
      <c r="Z27" s="315"/>
      <c r="AA27" s="313"/>
      <c r="AB27" s="314"/>
      <c r="AC27" s="314"/>
      <c r="AD27" s="314"/>
      <c r="AE27" s="314"/>
      <c r="AF27" s="314"/>
      <c r="AG27" s="315"/>
      <c r="AH27" s="492"/>
      <c r="AI27" s="404"/>
      <c r="AJ27" s="404"/>
      <c r="AK27" s="404"/>
      <c r="AL27" s="404"/>
      <c r="AM27" s="404"/>
      <c r="AN27" s="405"/>
    </row>
    <row r="28" spans="3:40" ht="12.75" customHeight="1">
      <c r="C28" s="493" t="s">
        <v>141</v>
      </c>
      <c r="D28" s="494"/>
      <c r="E28" s="494"/>
      <c r="F28" s="494"/>
      <c r="G28" s="494"/>
      <c r="H28" s="494"/>
      <c r="I28" s="494"/>
      <c r="J28" s="494"/>
      <c r="K28" s="494"/>
      <c r="L28" s="495"/>
      <c r="M28" s="310"/>
      <c r="N28" s="311"/>
      <c r="O28" s="311"/>
      <c r="P28" s="311"/>
      <c r="Q28" s="311"/>
      <c r="R28" s="311"/>
      <c r="S28" s="312"/>
      <c r="T28" s="310"/>
      <c r="U28" s="311"/>
      <c r="V28" s="311"/>
      <c r="W28" s="311"/>
      <c r="X28" s="311"/>
      <c r="Y28" s="311"/>
      <c r="Z28" s="312"/>
      <c r="AA28" s="310"/>
      <c r="AB28" s="311"/>
      <c r="AC28" s="311"/>
      <c r="AD28" s="311"/>
      <c r="AE28" s="311"/>
      <c r="AF28" s="311"/>
      <c r="AG28" s="312"/>
      <c r="AH28" s="426">
        <f aca="true" t="shared" si="0" ref="AH28:AH33">SUM(M28:AG28)</f>
        <v>0</v>
      </c>
      <c r="AI28" s="402"/>
      <c r="AJ28" s="402"/>
      <c r="AK28" s="402"/>
      <c r="AL28" s="402"/>
      <c r="AM28" s="402"/>
      <c r="AN28" s="403"/>
    </row>
    <row r="29" spans="3:40" ht="12.75" customHeight="1">
      <c r="C29" s="496" t="s">
        <v>155</v>
      </c>
      <c r="D29" s="497"/>
      <c r="E29" s="497"/>
      <c r="F29" s="497"/>
      <c r="G29" s="497"/>
      <c r="H29" s="497"/>
      <c r="I29" s="497"/>
      <c r="J29" s="497"/>
      <c r="K29" s="497"/>
      <c r="L29" s="498"/>
      <c r="M29" s="313"/>
      <c r="N29" s="314"/>
      <c r="O29" s="314"/>
      <c r="P29" s="314"/>
      <c r="Q29" s="314"/>
      <c r="R29" s="314"/>
      <c r="S29" s="315"/>
      <c r="T29" s="313"/>
      <c r="U29" s="314"/>
      <c r="V29" s="314"/>
      <c r="W29" s="314"/>
      <c r="X29" s="314"/>
      <c r="Y29" s="314"/>
      <c r="Z29" s="315"/>
      <c r="AA29" s="313"/>
      <c r="AB29" s="314"/>
      <c r="AC29" s="314"/>
      <c r="AD29" s="314"/>
      <c r="AE29" s="314"/>
      <c r="AF29" s="314"/>
      <c r="AG29" s="315"/>
      <c r="AH29" s="492">
        <f t="shared" si="0"/>
        <v>0</v>
      </c>
      <c r="AI29" s="404"/>
      <c r="AJ29" s="404"/>
      <c r="AK29" s="404"/>
      <c r="AL29" s="404"/>
      <c r="AM29" s="404"/>
      <c r="AN29" s="405"/>
    </row>
    <row r="30" spans="3:40" ht="12.75" customHeight="1">
      <c r="C30" s="493" t="s">
        <v>141</v>
      </c>
      <c r="D30" s="494"/>
      <c r="E30" s="494"/>
      <c r="F30" s="494"/>
      <c r="G30" s="494"/>
      <c r="H30" s="494"/>
      <c r="I30" s="494"/>
      <c r="J30" s="494"/>
      <c r="K30" s="494"/>
      <c r="L30" s="495"/>
      <c r="M30" s="310"/>
      <c r="N30" s="311"/>
      <c r="O30" s="311"/>
      <c r="P30" s="311"/>
      <c r="Q30" s="311"/>
      <c r="R30" s="311"/>
      <c r="S30" s="312"/>
      <c r="T30" s="310"/>
      <c r="U30" s="311"/>
      <c r="V30" s="311"/>
      <c r="W30" s="311"/>
      <c r="X30" s="311"/>
      <c r="Y30" s="311"/>
      <c r="Z30" s="312"/>
      <c r="AA30" s="310"/>
      <c r="AB30" s="311"/>
      <c r="AC30" s="311"/>
      <c r="AD30" s="311"/>
      <c r="AE30" s="311"/>
      <c r="AF30" s="311"/>
      <c r="AG30" s="312"/>
      <c r="AH30" s="426">
        <f>SUM(M30:AG30)</f>
        <v>0</v>
      </c>
      <c r="AI30" s="402"/>
      <c r="AJ30" s="402"/>
      <c r="AK30" s="402"/>
      <c r="AL30" s="402"/>
      <c r="AM30" s="402"/>
      <c r="AN30" s="403"/>
    </row>
    <row r="31" spans="3:40" ht="12.75" customHeight="1">
      <c r="C31" s="496" t="s">
        <v>156</v>
      </c>
      <c r="D31" s="497"/>
      <c r="E31" s="497"/>
      <c r="F31" s="497"/>
      <c r="G31" s="497"/>
      <c r="H31" s="497"/>
      <c r="I31" s="497"/>
      <c r="J31" s="497"/>
      <c r="K31" s="497"/>
      <c r="L31" s="498"/>
      <c r="M31" s="313"/>
      <c r="N31" s="314"/>
      <c r="O31" s="314"/>
      <c r="P31" s="314"/>
      <c r="Q31" s="314"/>
      <c r="R31" s="314"/>
      <c r="S31" s="315"/>
      <c r="T31" s="313"/>
      <c r="U31" s="314"/>
      <c r="V31" s="314"/>
      <c r="W31" s="314"/>
      <c r="X31" s="314"/>
      <c r="Y31" s="314"/>
      <c r="Z31" s="315"/>
      <c r="AA31" s="313"/>
      <c r="AB31" s="314"/>
      <c r="AC31" s="314"/>
      <c r="AD31" s="314"/>
      <c r="AE31" s="314"/>
      <c r="AF31" s="314"/>
      <c r="AG31" s="315"/>
      <c r="AH31" s="492">
        <f>SUM(M31:AG31)</f>
        <v>0</v>
      </c>
      <c r="AI31" s="404"/>
      <c r="AJ31" s="404"/>
      <c r="AK31" s="404"/>
      <c r="AL31" s="404"/>
      <c r="AM31" s="404"/>
      <c r="AN31" s="405"/>
    </row>
    <row r="32" spans="3:40" ht="12.75" customHeight="1">
      <c r="C32" s="493" t="s">
        <v>141</v>
      </c>
      <c r="D32" s="494"/>
      <c r="E32" s="494"/>
      <c r="F32" s="494"/>
      <c r="G32" s="494"/>
      <c r="H32" s="494"/>
      <c r="I32" s="494"/>
      <c r="J32" s="494"/>
      <c r="K32" s="494"/>
      <c r="L32" s="495"/>
      <c r="M32" s="310"/>
      <c r="N32" s="311"/>
      <c r="O32" s="311"/>
      <c r="P32" s="311"/>
      <c r="Q32" s="311"/>
      <c r="R32" s="311"/>
      <c r="S32" s="312"/>
      <c r="T32" s="310"/>
      <c r="U32" s="311"/>
      <c r="V32" s="311"/>
      <c r="W32" s="311"/>
      <c r="X32" s="311"/>
      <c r="Y32" s="311"/>
      <c r="Z32" s="312"/>
      <c r="AA32" s="310"/>
      <c r="AB32" s="311"/>
      <c r="AC32" s="311"/>
      <c r="AD32" s="311"/>
      <c r="AE32" s="311"/>
      <c r="AF32" s="311"/>
      <c r="AG32" s="312"/>
      <c r="AH32" s="426">
        <f t="shared" si="0"/>
        <v>0</v>
      </c>
      <c r="AI32" s="402"/>
      <c r="AJ32" s="402"/>
      <c r="AK32" s="402"/>
      <c r="AL32" s="402"/>
      <c r="AM32" s="402"/>
      <c r="AN32" s="403"/>
    </row>
    <row r="33" spans="3:40" ht="12.75" customHeight="1" thickBot="1">
      <c r="C33" s="833" t="s">
        <v>157</v>
      </c>
      <c r="D33" s="834"/>
      <c r="E33" s="834"/>
      <c r="F33" s="834"/>
      <c r="G33" s="834"/>
      <c r="H33" s="834"/>
      <c r="I33" s="834"/>
      <c r="J33" s="834"/>
      <c r="K33" s="834"/>
      <c r="L33" s="835"/>
      <c r="M33" s="821"/>
      <c r="N33" s="822"/>
      <c r="O33" s="822"/>
      <c r="P33" s="822"/>
      <c r="Q33" s="822"/>
      <c r="R33" s="822"/>
      <c r="S33" s="823"/>
      <c r="T33" s="821"/>
      <c r="U33" s="822"/>
      <c r="V33" s="822"/>
      <c r="W33" s="822"/>
      <c r="X33" s="822"/>
      <c r="Y33" s="822"/>
      <c r="Z33" s="823"/>
      <c r="AA33" s="821"/>
      <c r="AB33" s="822"/>
      <c r="AC33" s="822"/>
      <c r="AD33" s="822"/>
      <c r="AE33" s="822"/>
      <c r="AF33" s="822"/>
      <c r="AG33" s="823"/>
      <c r="AH33" s="827">
        <f t="shared" si="0"/>
        <v>0</v>
      </c>
      <c r="AI33" s="828"/>
      <c r="AJ33" s="828"/>
      <c r="AK33" s="828"/>
      <c r="AL33" s="828"/>
      <c r="AM33" s="828"/>
      <c r="AN33" s="829"/>
    </row>
    <row r="34" spans="3:40" ht="12.75" customHeight="1">
      <c r="C34" s="830" t="s">
        <v>158</v>
      </c>
      <c r="D34" s="831"/>
      <c r="E34" s="831"/>
      <c r="F34" s="831"/>
      <c r="G34" s="831"/>
      <c r="H34" s="831"/>
      <c r="I34" s="831"/>
      <c r="J34" s="831"/>
      <c r="K34" s="831"/>
      <c r="L34" s="832"/>
      <c r="M34" s="824">
        <f>M24-M26+M32</f>
        <v>0</v>
      </c>
      <c r="N34" s="825"/>
      <c r="O34" s="825"/>
      <c r="P34" s="825"/>
      <c r="Q34" s="825"/>
      <c r="R34" s="825"/>
      <c r="S34" s="826"/>
      <c r="T34" s="824">
        <f>T24-T26+T32</f>
        <v>0</v>
      </c>
      <c r="U34" s="825"/>
      <c r="V34" s="825"/>
      <c r="W34" s="825"/>
      <c r="X34" s="825"/>
      <c r="Y34" s="825"/>
      <c r="Z34" s="826"/>
      <c r="AA34" s="824">
        <f>AA24-AA26+AA32</f>
        <v>0</v>
      </c>
      <c r="AB34" s="825"/>
      <c r="AC34" s="825"/>
      <c r="AD34" s="825"/>
      <c r="AE34" s="825"/>
      <c r="AF34" s="825"/>
      <c r="AG34" s="826"/>
      <c r="AH34" s="824">
        <f>SUM(M34:AG35)</f>
        <v>0</v>
      </c>
      <c r="AI34" s="825"/>
      <c r="AJ34" s="825"/>
      <c r="AK34" s="825"/>
      <c r="AL34" s="825"/>
      <c r="AM34" s="825"/>
      <c r="AN34" s="826"/>
    </row>
    <row r="35" spans="3:40" ht="12.75" customHeight="1">
      <c r="C35" s="496"/>
      <c r="D35" s="497"/>
      <c r="E35" s="497"/>
      <c r="F35" s="497"/>
      <c r="G35" s="497"/>
      <c r="H35" s="497"/>
      <c r="I35" s="497"/>
      <c r="J35" s="497"/>
      <c r="K35" s="497"/>
      <c r="L35" s="498"/>
      <c r="M35" s="492"/>
      <c r="N35" s="404"/>
      <c r="O35" s="404"/>
      <c r="P35" s="404"/>
      <c r="Q35" s="404"/>
      <c r="R35" s="404"/>
      <c r="S35" s="405"/>
      <c r="T35" s="492"/>
      <c r="U35" s="404"/>
      <c r="V35" s="404"/>
      <c r="W35" s="404"/>
      <c r="X35" s="404"/>
      <c r="Y35" s="404"/>
      <c r="Z35" s="405"/>
      <c r="AA35" s="492"/>
      <c r="AB35" s="404"/>
      <c r="AC35" s="404"/>
      <c r="AD35" s="404"/>
      <c r="AE35" s="404"/>
      <c r="AF35" s="404"/>
      <c r="AG35" s="405"/>
      <c r="AH35" s="492"/>
      <c r="AI35" s="404"/>
      <c r="AJ35" s="404"/>
      <c r="AK35" s="404"/>
      <c r="AL35" s="404"/>
      <c r="AM35" s="404"/>
      <c r="AN35" s="405"/>
    </row>
    <row r="36" spans="34:35" ht="12.75">
      <c r="AH36" s="31"/>
      <c r="AI36" s="31"/>
    </row>
    <row r="37" spans="16:30" ht="12.75">
      <c r="P37" s="517" t="s">
        <v>46</v>
      </c>
      <c r="Q37" s="518"/>
      <c r="R37" s="518"/>
      <c r="S37" s="518"/>
      <c r="T37" s="518"/>
      <c r="U37" s="518"/>
      <c r="V37" s="518"/>
      <c r="W37" s="518"/>
      <c r="X37" s="519"/>
      <c r="Y37" s="748">
        <f>AH34</f>
        <v>0</v>
      </c>
      <c r="Z37" s="802"/>
      <c r="AA37" s="802"/>
      <c r="AB37" s="802"/>
      <c r="AC37" s="802"/>
      <c r="AD37" s="803"/>
    </row>
    <row r="38" spans="3:30" ht="12.75">
      <c r="C38" s="43"/>
      <c r="D38" s="43"/>
      <c r="E38" s="27"/>
      <c r="F38" s="27"/>
      <c r="G38" s="27"/>
      <c r="H38" s="27"/>
      <c r="I38" s="27"/>
      <c r="J38" s="27"/>
      <c r="K38" s="27"/>
      <c r="L38" s="27"/>
      <c r="M38" s="35"/>
      <c r="N38" s="35"/>
      <c r="O38" s="35"/>
      <c r="P38" s="520"/>
      <c r="Q38" s="521"/>
      <c r="R38" s="521"/>
      <c r="S38" s="521"/>
      <c r="T38" s="521"/>
      <c r="U38" s="521"/>
      <c r="V38" s="521"/>
      <c r="W38" s="521"/>
      <c r="X38" s="522"/>
      <c r="Y38" s="383"/>
      <c r="Z38" s="384"/>
      <c r="AA38" s="384"/>
      <c r="AB38" s="384"/>
      <c r="AC38" s="384"/>
      <c r="AD38" s="385"/>
    </row>
    <row r="39" spans="16:30" ht="12" customHeight="1">
      <c r="P39" s="325" t="s">
        <v>159</v>
      </c>
      <c r="Q39" s="325"/>
      <c r="R39" s="325"/>
      <c r="S39" s="325"/>
      <c r="T39" s="325"/>
      <c r="U39" s="325"/>
      <c r="V39" s="325"/>
      <c r="W39" s="325"/>
      <c r="X39" s="325"/>
      <c r="Y39" s="797" t="e">
        <f>IF(V9&gt;=0.5,Y37,Y37*SUM(V9:Y10))</f>
        <v>#DIV/0!</v>
      </c>
      <c r="Z39" s="798"/>
      <c r="AA39" s="798"/>
      <c r="AB39" s="798"/>
      <c r="AC39" s="798"/>
      <c r="AD39" s="799"/>
    </row>
    <row r="40" spans="16:30" ht="12.75">
      <c r="P40" s="325"/>
      <c r="Q40" s="325"/>
      <c r="R40" s="325"/>
      <c r="S40" s="325"/>
      <c r="T40" s="325"/>
      <c r="U40" s="325"/>
      <c r="V40" s="325"/>
      <c r="W40" s="325"/>
      <c r="X40" s="325"/>
      <c r="Y40" s="800" t="e">
        <f>IF(AM9&gt;=0.5,Y39,Y39*AM9)</f>
        <v>#DIV/0!</v>
      </c>
      <c r="Z40" s="801"/>
      <c r="AA40" s="801"/>
      <c r="AB40" s="801"/>
      <c r="AC40" s="801"/>
      <c r="AD40" s="706"/>
    </row>
    <row r="42" spans="1:7" ht="12.75">
      <c r="A42" s="25" t="s">
        <v>149</v>
      </c>
      <c r="G42" s="5"/>
    </row>
    <row r="43" spans="1:43" ht="12.75">
      <c r="A43" s="74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1"/>
    </row>
    <row r="44" spans="1:43" ht="12.75">
      <c r="A44" s="752"/>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c r="AN44" s="753"/>
      <c r="AO44" s="753"/>
      <c r="AP44" s="753"/>
      <c r="AQ44" s="754"/>
    </row>
    <row r="45" spans="1:43" ht="12.75">
      <c r="A45" s="752"/>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4"/>
    </row>
    <row r="46" spans="1:43" ht="12.75">
      <c r="A46" s="752"/>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4"/>
    </row>
    <row r="47" spans="1:43" ht="12.75">
      <c r="A47" s="755"/>
      <c r="B47" s="756"/>
      <c r="C47" s="756"/>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7"/>
    </row>
  </sheetData>
  <sheetProtection password="C780" sheet="1" objects="1" scenarios="1"/>
  <mergeCells count="95">
    <mergeCell ref="A43:AQ47"/>
    <mergeCell ref="M30:S31"/>
    <mergeCell ref="T30:Z31"/>
    <mergeCell ref="AA30:AG31"/>
    <mergeCell ref="C30:L30"/>
    <mergeCell ref="C31:L31"/>
    <mergeCell ref="M32:S33"/>
    <mergeCell ref="P39:X40"/>
    <mergeCell ref="Y39:AD39"/>
    <mergeCell ref="Y40:AD40"/>
    <mergeCell ref="AI3:AR3"/>
    <mergeCell ref="AI4:AR4"/>
    <mergeCell ref="C34:L35"/>
    <mergeCell ref="M34:S35"/>
    <mergeCell ref="T34:Z35"/>
    <mergeCell ref="AA34:AG35"/>
    <mergeCell ref="C28:L28"/>
    <mergeCell ref="C29:L29"/>
    <mergeCell ref="C32:L32"/>
    <mergeCell ref="C33:L33"/>
    <mergeCell ref="C26:L27"/>
    <mergeCell ref="M26:S27"/>
    <mergeCell ref="T26:Z27"/>
    <mergeCell ref="AA26:AG27"/>
    <mergeCell ref="C22:L23"/>
    <mergeCell ref="M22:S23"/>
    <mergeCell ref="T22:Z23"/>
    <mergeCell ref="AA22:AG23"/>
    <mergeCell ref="C24:L25"/>
    <mergeCell ref="M24:S25"/>
    <mergeCell ref="C18:L19"/>
    <mergeCell ref="M18:S19"/>
    <mergeCell ref="T18:Z19"/>
    <mergeCell ref="AA18:AG19"/>
    <mergeCell ref="C20:L21"/>
    <mergeCell ref="M20:S21"/>
    <mergeCell ref="T20:Z21"/>
    <mergeCell ref="AA20:AG21"/>
    <mergeCell ref="C14:L15"/>
    <mergeCell ref="M14:S15"/>
    <mergeCell ref="T14:Z15"/>
    <mergeCell ref="AA14:AG15"/>
    <mergeCell ref="C16:L17"/>
    <mergeCell ref="M16:S17"/>
    <mergeCell ref="T16:Z17"/>
    <mergeCell ref="AA16:AG17"/>
    <mergeCell ref="C12:Q12"/>
    <mergeCell ref="R12:U12"/>
    <mergeCell ref="V12:Y12"/>
    <mergeCell ref="C11:Q11"/>
    <mergeCell ref="R11:U11"/>
    <mergeCell ref="V11:Y11"/>
    <mergeCell ref="AH9:AL9"/>
    <mergeCell ref="AM9:AQ9"/>
    <mergeCell ref="V10:Y10"/>
    <mergeCell ref="C10:Q10"/>
    <mergeCell ref="R10:U10"/>
    <mergeCell ref="AM10:AQ10"/>
    <mergeCell ref="AH10:AL10"/>
    <mergeCell ref="AC11:AG11"/>
    <mergeCell ref="C9:Q9"/>
    <mergeCell ref="R9:U9"/>
    <mergeCell ref="V9:Y9"/>
    <mergeCell ref="A1:AR1"/>
    <mergeCell ref="V7:Y8"/>
    <mergeCell ref="AC7:AG8"/>
    <mergeCell ref="AH7:AL8"/>
    <mergeCell ref="AM7:AQ8"/>
    <mergeCell ref="K5:Y5"/>
    <mergeCell ref="C7:Q8"/>
    <mergeCell ref="R7:U8"/>
    <mergeCell ref="K3:Y3"/>
    <mergeCell ref="K4:Y4"/>
    <mergeCell ref="AH32:AN33"/>
    <mergeCell ref="AH11:AL11"/>
    <mergeCell ref="AM11:AQ11"/>
    <mergeCell ref="AH26:AN27"/>
    <mergeCell ref="AH24:AN25"/>
    <mergeCell ref="AH14:AN15"/>
    <mergeCell ref="AH34:AN35"/>
    <mergeCell ref="P37:X38"/>
    <mergeCell ref="Y37:AD38"/>
    <mergeCell ref="M28:S29"/>
    <mergeCell ref="T28:Z29"/>
    <mergeCell ref="AA28:AG29"/>
    <mergeCell ref="AH28:AN29"/>
    <mergeCell ref="T32:Z33"/>
    <mergeCell ref="AA32:AG33"/>
    <mergeCell ref="AH30:AN31"/>
    <mergeCell ref="AH16:AN17"/>
    <mergeCell ref="AH18:AN19"/>
    <mergeCell ref="AH20:AN21"/>
    <mergeCell ref="AH22:AN23"/>
    <mergeCell ref="T24:Z25"/>
    <mergeCell ref="AA24:AG25"/>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18.xml><?xml version="1.0" encoding="utf-8"?>
<worksheet xmlns="http://schemas.openxmlformats.org/spreadsheetml/2006/main" xmlns:r="http://schemas.openxmlformats.org/officeDocument/2006/relationships">
  <sheetPr codeName="Sheet9"/>
  <dimension ref="A1:AV45"/>
  <sheetViews>
    <sheetView zoomScalePageLayoutView="0" workbookViewId="0" topLeftCell="A11">
      <selection activeCell="A1" sqref="A1:AR1"/>
    </sheetView>
  </sheetViews>
  <sheetFormatPr defaultColWidth="2.00390625" defaultRowHeight="12.75"/>
  <cols>
    <col min="1" max="1" width="3.421875" style="1" customWidth="1"/>
    <col min="2" max="44" width="2.00390625" style="1" customWidth="1"/>
    <col min="45" max="48" width="2.00390625" style="4" customWidth="1"/>
    <col min="49" max="16384" width="2.00390625" style="1" customWidth="1"/>
  </cols>
  <sheetData>
    <row r="1" spans="1:48" s="17" customFormat="1" ht="19.5" thickBot="1">
      <c r="A1" s="147" t="s">
        <v>19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06"/>
      <c r="AT1" s="106"/>
      <c r="AU1" s="106"/>
      <c r="AV1" s="106"/>
    </row>
    <row r="2" spans="1:48" s="17" customFormat="1" ht="13.5" thickTop="1">
      <c r="A2" s="1"/>
      <c r="B2" s="1"/>
      <c r="C2" s="1"/>
      <c r="D2" s="23"/>
      <c r="E2" s="23"/>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4"/>
      <c r="AT2" s="4"/>
      <c r="AU2" s="4"/>
      <c r="AV2" s="4"/>
    </row>
    <row r="3" spans="1:48" s="17" customFormat="1" ht="12.75">
      <c r="A3" s="2" t="s">
        <v>171</v>
      </c>
      <c r="B3" s="2"/>
      <c r="C3" s="1"/>
      <c r="D3" s="1"/>
      <c r="E3" s="1"/>
      <c r="F3" s="1"/>
      <c r="G3" s="1"/>
      <c r="H3" s="1"/>
      <c r="I3" s="1"/>
      <c r="J3" s="1"/>
      <c r="K3" s="206">
        <f>'Development Information'!M4</f>
        <v>0</v>
      </c>
      <c r="L3" s="206"/>
      <c r="M3" s="206"/>
      <c r="N3" s="206"/>
      <c r="O3" s="206"/>
      <c r="P3" s="206"/>
      <c r="Q3" s="206"/>
      <c r="R3" s="206"/>
      <c r="S3" s="206"/>
      <c r="T3" s="206"/>
      <c r="U3" s="206"/>
      <c r="V3" s="206"/>
      <c r="W3" s="206"/>
      <c r="X3" s="206"/>
      <c r="Y3" s="206"/>
      <c r="Z3" s="1"/>
      <c r="AA3" s="1"/>
      <c r="AB3" s="15" t="s">
        <v>136</v>
      </c>
      <c r="AC3" s="41"/>
      <c r="AD3" s="13"/>
      <c r="AE3" s="13"/>
      <c r="AF3" s="13"/>
      <c r="AG3" s="13"/>
      <c r="AH3" s="13"/>
      <c r="AI3" s="13"/>
      <c r="AJ3" s="206">
        <f>'Development Information'!M8</f>
        <v>0</v>
      </c>
      <c r="AK3" s="206"/>
      <c r="AL3" s="206"/>
      <c r="AM3" s="206"/>
      <c r="AN3" s="206"/>
      <c r="AO3" s="206"/>
      <c r="AP3" s="206"/>
      <c r="AQ3" s="206"/>
      <c r="AR3" s="206"/>
      <c r="AS3" s="14"/>
      <c r="AT3" s="14"/>
      <c r="AU3" s="14"/>
      <c r="AV3" s="14"/>
    </row>
    <row r="4" spans="1:48" s="17" customFormat="1" ht="12.75">
      <c r="A4" s="2" t="s">
        <v>60</v>
      </c>
      <c r="B4" s="2"/>
      <c r="C4" s="1"/>
      <c r="D4" s="1"/>
      <c r="E4" s="1"/>
      <c r="F4" s="1"/>
      <c r="G4" s="1"/>
      <c r="H4" s="1"/>
      <c r="I4" s="1"/>
      <c r="J4" s="1"/>
      <c r="K4" s="175">
        <f>'Development Information'!M5</f>
        <v>0</v>
      </c>
      <c r="L4" s="175"/>
      <c r="M4" s="175"/>
      <c r="N4" s="175"/>
      <c r="O4" s="175"/>
      <c r="P4" s="175"/>
      <c r="Q4" s="175"/>
      <c r="R4" s="175"/>
      <c r="S4" s="175"/>
      <c r="T4" s="175"/>
      <c r="U4" s="175"/>
      <c r="V4" s="175"/>
      <c r="W4" s="175"/>
      <c r="X4" s="175"/>
      <c r="Y4" s="175"/>
      <c r="Z4" s="1"/>
      <c r="AA4" s="1"/>
      <c r="AB4" s="15" t="s">
        <v>137</v>
      </c>
      <c r="AC4" s="11"/>
      <c r="AD4" s="13"/>
      <c r="AE4" s="13"/>
      <c r="AF4" s="13"/>
      <c r="AG4" s="13"/>
      <c r="AH4" s="13"/>
      <c r="AI4" s="13"/>
      <c r="AJ4" s="175">
        <f>'Development Information'!M9</f>
        <v>0</v>
      </c>
      <c r="AK4" s="175"/>
      <c r="AL4" s="175"/>
      <c r="AM4" s="175"/>
      <c r="AN4" s="175"/>
      <c r="AO4" s="175"/>
      <c r="AP4" s="175"/>
      <c r="AQ4" s="175"/>
      <c r="AR4" s="175"/>
      <c r="AS4" s="14"/>
      <c r="AT4" s="14"/>
      <c r="AU4" s="14"/>
      <c r="AV4" s="14"/>
    </row>
    <row r="5" spans="1:48" s="17" customFormat="1" ht="12.75">
      <c r="A5" s="2" t="s">
        <v>61</v>
      </c>
      <c r="B5" s="2"/>
      <c r="C5" s="1"/>
      <c r="D5" s="1"/>
      <c r="E5" s="1"/>
      <c r="F5" s="1"/>
      <c r="G5" s="1"/>
      <c r="H5" s="1"/>
      <c r="I5" s="1"/>
      <c r="J5" s="1"/>
      <c r="K5" s="175">
        <f>'Development Information'!M6</f>
        <v>0</v>
      </c>
      <c r="L5" s="175"/>
      <c r="M5" s="175"/>
      <c r="N5" s="175"/>
      <c r="O5" s="175"/>
      <c r="P5" s="175"/>
      <c r="Q5" s="175"/>
      <c r="R5" s="175"/>
      <c r="S5" s="175"/>
      <c r="T5" s="175"/>
      <c r="U5" s="175"/>
      <c r="V5" s="175"/>
      <c r="W5" s="175"/>
      <c r="X5" s="175"/>
      <c r="Y5" s="175"/>
      <c r="Z5" s="1"/>
      <c r="AA5" s="1"/>
      <c r="AB5" s="1"/>
      <c r="AC5" s="44"/>
      <c r="AD5" s="13"/>
      <c r="AE5" s="13"/>
      <c r="AF5" s="13"/>
      <c r="AG5" s="13"/>
      <c r="AH5" s="13"/>
      <c r="AI5" s="13"/>
      <c r="AJ5" s="13"/>
      <c r="AK5" s="13"/>
      <c r="AL5" s="13"/>
      <c r="AM5" s="13"/>
      <c r="AN5" s="34"/>
      <c r="AO5" s="34"/>
      <c r="AP5" s="34"/>
      <c r="AQ5" s="34"/>
      <c r="AR5" s="1"/>
      <c r="AS5" s="4"/>
      <c r="AT5" s="4"/>
      <c r="AU5" s="4"/>
      <c r="AV5" s="4"/>
    </row>
    <row r="6" spans="1:48" s="17" customFormat="1" ht="12.75">
      <c r="A6" s="1"/>
      <c r="B6" s="1"/>
      <c r="C6" s="1"/>
      <c r="D6" s="1"/>
      <c r="E6" s="1"/>
      <c r="F6" s="1"/>
      <c r="G6" s="1"/>
      <c r="H6" s="1"/>
      <c r="I6" s="1"/>
      <c r="J6" s="1"/>
      <c r="K6" s="1"/>
      <c r="L6" s="1"/>
      <c r="M6" s="5"/>
      <c r="N6" s="5"/>
      <c r="O6" s="1"/>
      <c r="P6" s="1"/>
      <c r="Q6" s="1"/>
      <c r="R6" s="1"/>
      <c r="S6" s="1"/>
      <c r="T6" s="1"/>
      <c r="U6" s="1"/>
      <c r="V6" s="1"/>
      <c r="W6" s="1"/>
      <c r="X6" s="1"/>
      <c r="Y6" s="1"/>
      <c r="Z6" s="1"/>
      <c r="AA6" s="1"/>
      <c r="AB6" s="1"/>
      <c r="AC6" s="1"/>
      <c r="AD6" s="1"/>
      <c r="AE6" s="43"/>
      <c r="AF6" s="1"/>
      <c r="AG6" s="13"/>
      <c r="AH6" s="13"/>
      <c r="AI6" s="13"/>
      <c r="AJ6" s="13"/>
      <c r="AK6" s="13"/>
      <c r="AL6" s="13"/>
      <c r="AM6" s="13"/>
      <c r="AN6" s="13"/>
      <c r="AO6" s="13"/>
      <c r="AP6" s="24"/>
      <c r="AQ6" s="24"/>
      <c r="AR6" s="24"/>
      <c r="AS6" s="24"/>
      <c r="AT6" s="24"/>
      <c r="AU6" s="24"/>
      <c r="AV6" s="24"/>
    </row>
    <row r="7" spans="1:48" s="17" customFormat="1" ht="12.75">
      <c r="A7" s="13"/>
      <c r="B7" s="13"/>
      <c r="C7" s="194" t="s">
        <v>321</v>
      </c>
      <c r="D7" s="195"/>
      <c r="E7" s="195"/>
      <c r="F7" s="195"/>
      <c r="G7" s="195"/>
      <c r="H7" s="195"/>
      <c r="I7" s="195"/>
      <c r="J7" s="195"/>
      <c r="K7" s="195"/>
      <c r="L7" s="195"/>
      <c r="M7" s="195"/>
      <c r="N7" s="195"/>
      <c r="O7" s="195"/>
      <c r="P7" s="195"/>
      <c r="Q7" s="196"/>
      <c r="R7" s="214" t="s">
        <v>317</v>
      </c>
      <c r="S7" s="214"/>
      <c r="T7" s="214"/>
      <c r="U7" s="214"/>
      <c r="V7" s="214" t="s">
        <v>297</v>
      </c>
      <c r="W7" s="214"/>
      <c r="X7" s="214"/>
      <c r="Y7" s="214"/>
      <c r="Z7" s="1"/>
      <c r="AA7" s="1"/>
      <c r="AB7" s="1"/>
      <c r="AC7" s="214" t="s">
        <v>332</v>
      </c>
      <c r="AD7" s="214"/>
      <c r="AE7" s="214"/>
      <c r="AF7" s="214"/>
      <c r="AG7" s="214"/>
      <c r="AH7" s="300" t="s">
        <v>324</v>
      </c>
      <c r="AI7" s="300"/>
      <c r="AJ7" s="300"/>
      <c r="AK7" s="300"/>
      <c r="AL7" s="300"/>
      <c r="AM7" s="300" t="s">
        <v>325</v>
      </c>
      <c r="AN7" s="301"/>
      <c r="AO7" s="301"/>
      <c r="AP7" s="301"/>
      <c r="AQ7" s="301"/>
      <c r="AR7" s="1"/>
      <c r="AS7" s="4"/>
      <c r="AT7" s="4"/>
      <c r="AU7" s="4"/>
      <c r="AV7" s="4"/>
    </row>
    <row r="8" spans="1:48" s="17" customFormat="1" ht="12.75">
      <c r="A8" s="13"/>
      <c r="B8" s="13"/>
      <c r="C8" s="197"/>
      <c r="D8" s="198"/>
      <c r="E8" s="198"/>
      <c r="F8" s="198"/>
      <c r="G8" s="198"/>
      <c r="H8" s="198"/>
      <c r="I8" s="198"/>
      <c r="J8" s="198"/>
      <c r="K8" s="198"/>
      <c r="L8" s="198"/>
      <c r="M8" s="198"/>
      <c r="N8" s="198"/>
      <c r="O8" s="198"/>
      <c r="P8" s="198"/>
      <c r="Q8" s="199"/>
      <c r="R8" s="214"/>
      <c r="S8" s="214"/>
      <c r="T8" s="214"/>
      <c r="U8" s="214"/>
      <c r="V8" s="214"/>
      <c r="W8" s="214"/>
      <c r="X8" s="214"/>
      <c r="Y8" s="214"/>
      <c r="Z8" s="1"/>
      <c r="AA8" s="1"/>
      <c r="AB8" s="1"/>
      <c r="AC8" s="214"/>
      <c r="AD8" s="214"/>
      <c r="AE8" s="214"/>
      <c r="AF8" s="214"/>
      <c r="AG8" s="214"/>
      <c r="AH8" s="300"/>
      <c r="AI8" s="300"/>
      <c r="AJ8" s="300"/>
      <c r="AK8" s="300"/>
      <c r="AL8" s="300"/>
      <c r="AM8" s="301"/>
      <c r="AN8" s="301"/>
      <c r="AO8" s="301"/>
      <c r="AP8" s="301"/>
      <c r="AQ8" s="301"/>
      <c r="AR8" s="1"/>
      <c r="AS8" s="4"/>
      <c r="AT8" s="4"/>
      <c r="AU8" s="4"/>
      <c r="AV8" s="4"/>
    </row>
    <row r="9" spans="1:48" s="17" customFormat="1" ht="12.75">
      <c r="A9" s="46"/>
      <c r="B9" s="13"/>
      <c r="C9" s="309" t="s">
        <v>313</v>
      </c>
      <c r="D9" s="309"/>
      <c r="E9" s="309"/>
      <c r="F9" s="309"/>
      <c r="G9" s="309"/>
      <c r="H9" s="309"/>
      <c r="I9" s="309"/>
      <c r="J9" s="309"/>
      <c r="K9" s="309"/>
      <c r="L9" s="309"/>
      <c r="M9" s="309"/>
      <c r="N9" s="309"/>
      <c r="O9" s="309"/>
      <c r="P9" s="309"/>
      <c r="Q9" s="309"/>
      <c r="R9" s="160">
        <f>'Development Information'!AI31</f>
        <v>0</v>
      </c>
      <c r="S9" s="160"/>
      <c r="T9" s="160"/>
      <c r="U9" s="160"/>
      <c r="V9" s="305" t="e">
        <f>R9/R12</f>
        <v>#DIV/0!</v>
      </c>
      <c r="W9" s="305"/>
      <c r="X9" s="305"/>
      <c r="Y9" s="305"/>
      <c r="Z9" s="1"/>
      <c r="AA9" s="1"/>
      <c r="AB9" s="1"/>
      <c r="AC9" s="40" t="s">
        <v>323</v>
      </c>
      <c r="AD9" s="40"/>
      <c r="AE9" s="40"/>
      <c r="AF9" s="40"/>
      <c r="AG9" s="40"/>
      <c r="AH9" s="306">
        <f>'Development Information'!H44</f>
        <v>1</v>
      </c>
      <c r="AI9" s="160"/>
      <c r="AJ9" s="160"/>
      <c r="AK9" s="160"/>
      <c r="AL9" s="160"/>
      <c r="AM9" s="307">
        <f>AH9/AH11</f>
        <v>1</v>
      </c>
      <c r="AN9" s="307"/>
      <c r="AO9" s="307"/>
      <c r="AP9" s="307"/>
      <c r="AQ9" s="307"/>
      <c r="AR9" s="90"/>
      <c r="AS9" s="90"/>
      <c r="AT9" s="90"/>
      <c r="AU9" s="90"/>
      <c r="AV9" s="90"/>
    </row>
    <row r="10" spans="1:48" s="17" customFormat="1" ht="12.75" customHeight="1">
      <c r="A10" s="1"/>
      <c r="B10" s="1"/>
      <c r="C10" s="308" t="s">
        <v>333</v>
      </c>
      <c r="D10" s="308"/>
      <c r="E10" s="308"/>
      <c r="F10" s="308"/>
      <c r="G10" s="308"/>
      <c r="H10" s="308"/>
      <c r="I10" s="308"/>
      <c r="J10" s="308"/>
      <c r="K10" s="308"/>
      <c r="L10" s="308"/>
      <c r="M10" s="308"/>
      <c r="N10" s="308"/>
      <c r="O10" s="308"/>
      <c r="P10" s="308"/>
      <c r="Q10" s="308"/>
      <c r="R10" s="160">
        <f>'Development Information'!AI33</f>
        <v>0</v>
      </c>
      <c r="S10" s="160"/>
      <c r="T10" s="160"/>
      <c r="U10" s="160"/>
      <c r="V10" s="305" t="e">
        <f>R10/R12</f>
        <v>#DIV/0!</v>
      </c>
      <c r="W10" s="305"/>
      <c r="X10" s="305"/>
      <c r="Y10" s="305"/>
      <c r="Z10" s="1"/>
      <c r="AA10" s="1"/>
      <c r="AB10" s="1"/>
      <c r="AC10" s="40" t="s">
        <v>322</v>
      </c>
      <c r="AD10" s="40"/>
      <c r="AE10" s="40"/>
      <c r="AF10" s="40"/>
      <c r="AG10" s="40"/>
      <c r="AH10" s="306">
        <f>'Development Information'!H46</f>
        <v>0</v>
      </c>
      <c r="AI10" s="160"/>
      <c r="AJ10" s="160"/>
      <c r="AK10" s="160"/>
      <c r="AL10" s="160"/>
      <c r="AM10" s="307">
        <f>AH10/AH11</f>
        <v>0</v>
      </c>
      <c r="AN10" s="307"/>
      <c r="AO10" s="307"/>
      <c r="AP10" s="307"/>
      <c r="AQ10" s="307"/>
      <c r="AR10" s="90"/>
      <c r="AS10" s="90"/>
      <c r="AT10" s="90"/>
      <c r="AU10" s="90"/>
      <c r="AV10" s="90"/>
    </row>
    <row r="11" spans="1:48" s="17" customFormat="1" ht="12.75">
      <c r="A11" s="1"/>
      <c r="B11" s="1"/>
      <c r="C11" s="318" t="s">
        <v>320</v>
      </c>
      <c r="D11" s="318"/>
      <c r="E11" s="318"/>
      <c r="F11" s="318"/>
      <c r="G11" s="318"/>
      <c r="H11" s="318"/>
      <c r="I11" s="318"/>
      <c r="J11" s="318"/>
      <c r="K11" s="318"/>
      <c r="L11" s="318"/>
      <c r="M11" s="318"/>
      <c r="N11" s="318"/>
      <c r="O11" s="318"/>
      <c r="P11" s="318"/>
      <c r="Q11" s="318"/>
      <c r="R11" s="160">
        <f>'Development Information'!AI35</f>
        <v>0</v>
      </c>
      <c r="S11" s="160"/>
      <c r="T11" s="160"/>
      <c r="U11" s="160"/>
      <c r="V11" s="305" t="e">
        <f>R11/R12</f>
        <v>#DIV/0!</v>
      </c>
      <c r="W11" s="305"/>
      <c r="X11" s="305"/>
      <c r="Y11" s="305"/>
      <c r="Z11" s="1"/>
      <c r="AA11" s="1"/>
      <c r="AB11" s="1"/>
      <c r="AC11" s="214" t="s">
        <v>88</v>
      </c>
      <c r="AD11" s="214"/>
      <c r="AE11" s="214"/>
      <c r="AF11" s="214"/>
      <c r="AG11" s="214"/>
      <c r="AH11" s="306">
        <f>'Development Information'!H48</f>
        <v>1</v>
      </c>
      <c r="AI11" s="160"/>
      <c r="AJ11" s="160"/>
      <c r="AK11" s="160"/>
      <c r="AL11" s="160"/>
      <c r="AM11" s="307">
        <f>AH11/AH11</f>
        <v>1</v>
      </c>
      <c r="AN11" s="307"/>
      <c r="AO11" s="307"/>
      <c r="AP11" s="307"/>
      <c r="AQ11" s="307"/>
      <c r="AR11" s="18"/>
      <c r="AS11" s="18"/>
      <c r="AT11" s="18"/>
      <c r="AU11" s="18"/>
      <c r="AV11" s="18"/>
    </row>
    <row r="12" spans="1:48" s="17" customFormat="1" ht="12.75">
      <c r="A12" s="1"/>
      <c r="B12" s="1"/>
      <c r="C12" s="316" t="s">
        <v>23</v>
      </c>
      <c r="D12" s="316"/>
      <c r="E12" s="316"/>
      <c r="F12" s="316"/>
      <c r="G12" s="316"/>
      <c r="H12" s="316"/>
      <c r="I12" s="316"/>
      <c r="J12" s="316"/>
      <c r="K12" s="316"/>
      <c r="L12" s="316"/>
      <c r="M12" s="316"/>
      <c r="N12" s="316"/>
      <c r="O12" s="316"/>
      <c r="P12" s="316"/>
      <c r="Q12" s="316"/>
      <c r="R12" s="317">
        <f>'Development Information'!AI37</f>
        <v>0</v>
      </c>
      <c r="S12" s="317"/>
      <c r="T12" s="317"/>
      <c r="U12" s="317"/>
      <c r="V12" s="305" t="e">
        <f>R12/R12</f>
        <v>#DIV/0!</v>
      </c>
      <c r="W12" s="305"/>
      <c r="X12" s="305"/>
      <c r="Y12" s="305"/>
      <c r="Z12" s="1"/>
      <c r="AA12" s="1"/>
      <c r="AB12" s="1"/>
      <c r="AC12" s="1"/>
      <c r="AD12" s="1"/>
      <c r="AE12" s="1"/>
      <c r="AF12" s="1"/>
      <c r="AG12" s="1"/>
      <c r="AH12" s="1"/>
      <c r="AI12" s="1"/>
      <c r="AJ12" s="1"/>
      <c r="AK12" s="1"/>
      <c r="AL12" s="1"/>
      <c r="AM12" s="1"/>
      <c r="AN12" s="1"/>
      <c r="AO12" s="1"/>
      <c r="AP12" s="1"/>
      <c r="AQ12" s="1"/>
      <c r="AR12" s="1"/>
      <c r="AS12" s="4"/>
      <c r="AT12" s="4"/>
      <c r="AU12" s="4"/>
      <c r="AV12" s="4"/>
    </row>
    <row r="13" spans="45:48" s="17" customFormat="1" ht="12.75">
      <c r="AS13" s="13"/>
      <c r="AT13" s="13"/>
      <c r="AU13" s="13"/>
      <c r="AV13" s="13"/>
    </row>
    <row r="15" spans="10:32" ht="12.75">
      <c r="J15" s="838" t="s">
        <v>160</v>
      </c>
      <c r="K15" s="838"/>
      <c r="L15" s="838"/>
      <c r="M15" s="838"/>
      <c r="N15" s="838"/>
      <c r="O15" s="838"/>
      <c r="P15" s="838"/>
      <c r="Q15" s="838"/>
      <c r="R15" s="838"/>
      <c r="S15" s="838"/>
      <c r="T15" s="838"/>
      <c r="U15" s="838"/>
      <c r="V15" s="838"/>
      <c r="W15" s="838"/>
      <c r="X15" s="838"/>
      <c r="Y15" s="838"/>
      <c r="Z15" s="215"/>
      <c r="AA15" s="215"/>
      <c r="AB15" s="215"/>
      <c r="AC15" s="215"/>
      <c r="AD15" s="215"/>
      <c r="AE15" s="215"/>
      <c r="AF15" s="215"/>
    </row>
    <row r="16" spans="10:32" ht="18" customHeight="1">
      <c r="J16" s="838"/>
      <c r="K16" s="838"/>
      <c r="L16" s="838"/>
      <c r="M16" s="838"/>
      <c r="N16" s="838"/>
      <c r="O16" s="838"/>
      <c r="P16" s="838"/>
      <c r="Q16" s="838"/>
      <c r="R16" s="838"/>
      <c r="S16" s="838"/>
      <c r="T16" s="838"/>
      <c r="U16" s="838"/>
      <c r="V16" s="838"/>
      <c r="W16" s="838"/>
      <c r="X16" s="838"/>
      <c r="Y16" s="838"/>
      <c r="Z16" s="215"/>
      <c r="AA16" s="215"/>
      <c r="AB16" s="215"/>
      <c r="AC16" s="215"/>
      <c r="AD16" s="215"/>
      <c r="AE16" s="215"/>
      <c r="AF16" s="215"/>
    </row>
    <row r="17" spans="10:32" ht="12.75">
      <c r="J17" s="838" t="s">
        <v>286</v>
      </c>
      <c r="K17" s="838"/>
      <c r="L17" s="838"/>
      <c r="M17" s="838"/>
      <c r="N17" s="838"/>
      <c r="O17" s="838"/>
      <c r="P17" s="838"/>
      <c r="Q17" s="838"/>
      <c r="R17" s="838"/>
      <c r="S17" s="838"/>
      <c r="T17" s="838"/>
      <c r="U17" s="838"/>
      <c r="V17" s="838"/>
      <c r="W17" s="838"/>
      <c r="X17" s="838"/>
      <c r="Y17" s="838"/>
      <c r="Z17" s="215"/>
      <c r="AA17" s="215"/>
      <c r="AB17" s="215"/>
      <c r="AC17" s="215"/>
      <c r="AD17" s="215"/>
      <c r="AE17" s="215"/>
      <c r="AF17" s="215"/>
    </row>
    <row r="18" spans="10:32" ht="14.25" customHeight="1">
      <c r="J18" s="838"/>
      <c r="K18" s="838"/>
      <c r="L18" s="838"/>
      <c r="M18" s="838"/>
      <c r="N18" s="838"/>
      <c r="O18" s="838"/>
      <c r="P18" s="838"/>
      <c r="Q18" s="838"/>
      <c r="R18" s="838"/>
      <c r="S18" s="838"/>
      <c r="T18" s="838"/>
      <c r="U18" s="838"/>
      <c r="V18" s="838"/>
      <c r="W18" s="838"/>
      <c r="X18" s="838"/>
      <c r="Y18" s="838"/>
      <c r="Z18" s="215"/>
      <c r="AA18" s="215"/>
      <c r="AB18" s="215"/>
      <c r="AC18" s="215"/>
      <c r="AD18" s="215"/>
      <c r="AE18" s="215"/>
      <c r="AF18" s="215"/>
    </row>
    <row r="19" spans="10:32" ht="12.75">
      <c r="J19" s="838" t="s">
        <v>287</v>
      </c>
      <c r="K19" s="838"/>
      <c r="L19" s="838"/>
      <c r="M19" s="838"/>
      <c r="N19" s="838"/>
      <c r="O19" s="838"/>
      <c r="P19" s="838"/>
      <c r="Q19" s="838"/>
      <c r="R19" s="838"/>
      <c r="S19" s="838"/>
      <c r="T19" s="838"/>
      <c r="U19" s="838"/>
      <c r="V19" s="838"/>
      <c r="W19" s="838"/>
      <c r="X19" s="838"/>
      <c r="Y19" s="838"/>
      <c r="Z19" s="841">
        <f>(Z17/(Z15+0.0000000000001))</f>
        <v>0</v>
      </c>
      <c r="AA19" s="842"/>
      <c r="AB19" s="842"/>
      <c r="AC19" s="842"/>
      <c r="AD19" s="842"/>
      <c r="AE19" s="842"/>
      <c r="AF19" s="843"/>
    </row>
    <row r="20" spans="10:32" ht="15.75" customHeight="1">
      <c r="J20" s="838"/>
      <c r="K20" s="838"/>
      <c r="L20" s="838"/>
      <c r="M20" s="838"/>
      <c r="N20" s="838"/>
      <c r="O20" s="838"/>
      <c r="P20" s="838"/>
      <c r="Q20" s="838"/>
      <c r="R20" s="838"/>
      <c r="S20" s="838"/>
      <c r="T20" s="838"/>
      <c r="U20" s="838"/>
      <c r="V20" s="838"/>
      <c r="W20" s="838"/>
      <c r="X20" s="838"/>
      <c r="Y20" s="838"/>
      <c r="Z20" s="844">
        <f>IF(Z19&gt;0,Z19,0)</f>
        <v>0</v>
      </c>
      <c r="AA20" s="845"/>
      <c r="AB20" s="845"/>
      <c r="AC20" s="845"/>
      <c r="AD20" s="845"/>
      <c r="AE20" s="845"/>
      <c r="AF20" s="846"/>
    </row>
    <row r="22" spans="10:32" ht="12" customHeight="1">
      <c r="J22" s="840" t="s">
        <v>288</v>
      </c>
      <c r="K22" s="840"/>
      <c r="L22" s="840"/>
      <c r="M22" s="840"/>
      <c r="N22" s="840"/>
      <c r="O22" s="840"/>
      <c r="P22" s="840"/>
      <c r="Q22" s="840"/>
      <c r="R22" s="840"/>
      <c r="S22" s="840"/>
      <c r="T22" s="840"/>
      <c r="U22" s="840"/>
      <c r="V22" s="840"/>
      <c r="W22" s="840"/>
      <c r="X22" s="840"/>
      <c r="Y22" s="840"/>
      <c r="Z22" s="204"/>
      <c r="AA22" s="204"/>
      <c r="AB22" s="204"/>
      <c r="AC22" s="204"/>
      <c r="AD22" s="204"/>
      <c r="AE22" s="204"/>
      <c r="AF22" s="204"/>
    </row>
    <row r="23" spans="10:32" ht="12.75">
      <c r="J23" s="840"/>
      <c r="K23" s="840"/>
      <c r="L23" s="840"/>
      <c r="M23" s="840"/>
      <c r="N23" s="840"/>
      <c r="O23" s="840"/>
      <c r="P23" s="840"/>
      <c r="Q23" s="840"/>
      <c r="R23" s="840"/>
      <c r="S23" s="840"/>
      <c r="T23" s="840"/>
      <c r="U23" s="840"/>
      <c r="V23" s="840"/>
      <c r="W23" s="840"/>
      <c r="X23" s="840"/>
      <c r="Y23" s="840"/>
      <c r="Z23" s="204"/>
      <c r="AA23" s="204"/>
      <c r="AB23" s="204"/>
      <c r="AC23" s="204"/>
      <c r="AD23" s="204"/>
      <c r="AE23" s="204"/>
      <c r="AF23" s="204"/>
    </row>
    <row r="24" spans="10:32" ht="12.75">
      <c r="J24" s="839" t="s">
        <v>289</v>
      </c>
      <c r="K24" s="839"/>
      <c r="L24" s="839"/>
      <c r="M24" s="839"/>
      <c r="N24" s="839"/>
      <c r="O24" s="839"/>
      <c r="P24" s="839"/>
      <c r="Q24" s="839"/>
      <c r="R24" s="839"/>
      <c r="S24" s="839"/>
      <c r="T24" s="839"/>
      <c r="U24" s="839"/>
      <c r="V24" s="839"/>
      <c r="W24" s="839"/>
      <c r="X24" s="839"/>
      <c r="Y24" s="839"/>
      <c r="Z24" s="204"/>
      <c r="AA24" s="204"/>
      <c r="AB24" s="204"/>
      <c r="AC24" s="204"/>
      <c r="AD24" s="204"/>
      <c r="AE24" s="204"/>
      <c r="AF24" s="204"/>
    </row>
    <row r="25" spans="10:32" ht="12.75">
      <c r="J25" s="839"/>
      <c r="K25" s="839"/>
      <c r="L25" s="839"/>
      <c r="M25" s="839"/>
      <c r="N25" s="839"/>
      <c r="O25" s="839"/>
      <c r="P25" s="839"/>
      <c r="Q25" s="839"/>
      <c r="R25" s="839"/>
      <c r="S25" s="839"/>
      <c r="T25" s="839"/>
      <c r="U25" s="839"/>
      <c r="V25" s="839"/>
      <c r="W25" s="839"/>
      <c r="X25" s="839"/>
      <c r="Y25" s="839"/>
      <c r="Z25" s="204"/>
      <c r="AA25" s="204"/>
      <c r="AB25" s="204"/>
      <c r="AC25" s="204"/>
      <c r="AD25" s="204"/>
      <c r="AE25" s="204"/>
      <c r="AF25" s="204"/>
    </row>
    <row r="26" spans="10:32" ht="12.75">
      <c r="J26" s="839" t="s">
        <v>290</v>
      </c>
      <c r="K26" s="839"/>
      <c r="L26" s="839"/>
      <c r="M26" s="839"/>
      <c r="N26" s="839"/>
      <c r="O26" s="839"/>
      <c r="P26" s="839"/>
      <c r="Q26" s="839"/>
      <c r="R26" s="839"/>
      <c r="S26" s="839"/>
      <c r="T26" s="839"/>
      <c r="U26" s="839"/>
      <c r="V26" s="839"/>
      <c r="W26" s="839"/>
      <c r="X26" s="839"/>
      <c r="Y26" s="839"/>
      <c r="Z26" s="204"/>
      <c r="AA26" s="204"/>
      <c r="AB26" s="204"/>
      <c r="AC26" s="204"/>
      <c r="AD26" s="204"/>
      <c r="AE26" s="204"/>
      <c r="AF26" s="204"/>
    </row>
    <row r="27" spans="10:32" ht="12.75">
      <c r="J27" s="839"/>
      <c r="K27" s="839"/>
      <c r="L27" s="839"/>
      <c r="M27" s="839"/>
      <c r="N27" s="839"/>
      <c r="O27" s="839"/>
      <c r="P27" s="839"/>
      <c r="Q27" s="839"/>
      <c r="R27" s="839"/>
      <c r="S27" s="839"/>
      <c r="T27" s="839"/>
      <c r="U27" s="839"/>
      <c r="V27" s="839"/>
      <c r="W27" s="839"/>
      <c r="X27" s="839"/>
      <c r="Y27" s="839"/>
      <c r="Z27" s="204"/>
      <c r="AA27" s="204"/>
      <c r="AB27" s="204"/>
      <c r="AC27" s="204"/>
      <c r="AD27" s="204"/>
      <c r="AE27" s="204"/>
      <c r="AF27" s="204"/>
    </row>
    <row r="28" spans="10:32" ht="12.75">
      <c r="J28" s="839" t="s">
        <v>173</v>
      </c>
      <c r="K28" s="839"/>
      <c r="L28" s="839"/>
      <c r="M28" s="839"/>
      <c r="N28" s="839"/>
      <c r="O28" s="839"/>
      <c r="P28" s="839"/>
      <c r="Q28" s="839"/>
      <c r="R28" s="839"/>
      <c r="S28" s="839"/>
      <c r="T28" s="839"/>
      <c r="U28" s="839"/>
      <c r="V28" s="839"/>
      <c r="W28" s="839"/>
      <c r="X28" s="839"/>
      <c r="Y28" s="839"/>
      <c r="Z28" s="204"/>
      <c r="AA28" s="204"/>
      <c r="AB28" s="204"/>
      <c r="AC28" s="204"/>
      <c r="AD28" s="204"/>
      <c r="AE28" s="204"/>
      <c r="AF28" s="204"/>
    </row>
    <row r="29" spans="4:32" ht="12.75">
      <c r="D29" s="27"/>
      <c r="E29" s="27"/>
      <c r="F29" s="27"/>
      <c r="G29" s="17"/>
      <c r="H29" s="27"/>
      <c r="I29" s="27"/>
      <c r="J29" s="839"/>
      <c r="K29" s="839"/>
      <c r="L29" s="839"/>
      <c r="M29" s="839"/>
      <c r="N29" s="839"/>
      <c r="O29" s="839"/>
      <c r="P29" s="839"/>
      <c r="Q29" s="839"/>
      <c r="R29" s="839"/>
      <c r="S29" s="839"/>
      <c r="T29" s="839"/>
      <c r="U29" s="839"/>
      <c r="V29" s="839"/>
      <c r="W29" s="839"/>
      <c r="X29" s="839"/>
      <c r="Y29" s="839"/>
      <c r="Z29" s="204"/>
      <c r="AA29" s="204"/>
      <c r="AB29" s="204"/>
      <c r="AC29" s="204"/>
      <c r="AD29" s="204"/>
      <c r="AE29" s="204"/>
      <c r="AF29" s="204"/>
    </row>
    <row r="30" spans="10:32" ht="12.75">
      <c r="J30" s="839" t="s">
        <v>174</v>
      </c>
      <c r="K30" s="839"/>
      <c r="L30" s="839"/>
      <c r="M30" s="839"/>
      <c r="N30" s="839"/>
      <c r="O30" s="839"/>
      <c r="P30" s="839"/>
      <c r="Q30" s="839"/>
      <c r="R30" s="839"/>
      <c r="S30" s="839"/>
      <c r="T30" s="839"/>
      <c r="U30" s="839"/>
      <c r="V30" s="839"/>
      <c r="W30" s="839"/>
      <c r="X30" s="839"/>
      <c r="Y30" s="839"/>
      <c r="Z30" s="204"/>
      <c r="AA30" s="204"/>
      <c r="AB30" s="204"/>
      <c r="AC30" s="204"/>
      <c r="AD30" s="204"/>
      <c r="AE30" s="204"/>
      <c r="AF30" s="204"/>
    </row>
    <row r="31" spans="10:32" ht="12.75">
      <c r="J31" s="839"/>
      <c r="K31" s="839"/>
      <c r="L31" s="839"/>
      <c r="M31" s="839"/>
      <c r="N31" s="839"/>
      <c r="O31" s="839"/>
      <c r="P31" s="839"/>
      <c r="Q31" s="839"/>
      <c r="R31" s="839"/>
      <c r="S31" s="839"/>
      <c r="T31" s="839"/>
      <c r="U31" s="839"/>
      <c r="V31" s="839"/>
      <c r="W31" s="839"/>
      <c r="X31" s="839"/>
      <c r="Y31" s="839"/>
      <c r="Z31" s="204"/>
      <c r="AA31" s="204"/>
      <c r="AB31" s="204"/>
      <c r="AC31" s="204"/>
      <c r="AD31" s="204"/>
      <c r="AE31" s="204"/>
      <c r="AF31" s="204"/>
    </row>
    <row r="32" spans="10:32" ht="12.75">
      <c r="J32" s="836" t="s">
        <v>175</v>
      </c>
      <c r="K32" s="836"/>
      <c r="L32" s="836"/>
      <c r="M32" s="836"/>
      <c r="N32" s="836"/>
      <c r="O32" s="836"/>
      <c r="P32" s="836"/>
      <c r="Q32" s="836"/>
      <c r="R32" s="836"/>
      <c r="S32" s="836"/>
      <c r="T32" s="836"/>
      <c r="U32" s="836"/>
      <c r="V32" s="836"/>
      <c r="W32" s="836"/>
      <c r="X32" s="836"/>
      <c r="Y32" s="836"/>
      <c r="Z32" s="837">
        <f>SUM(Z26:AF31)</f>
        <v>0</v>
      </c>
      <c r="AA32" s="837"/>
      <c r="AB32" s="837"/>
      <c r="AC32" s="837"/>
      <c r="AD32" s="837"/>
      <c r="AE32" s="837"/>
      <c r="AF32" s="837"/>
    </row>
    <row r="33" spans="10:32" ht="12.75">
      <c r="J33" s="836"/>
      <c r="K33" s="836"/>
      <c r="L33" s="836"/>
      <c r="M33" s="836"/>
      <c r="N33" s="836"/>
      <c r="O33" s="836"/>
      <c r="P33" s="836"/>
      <c r="Q33" s="836"/>
      <c r="R33" s="836"/>
      <c r="S33" s="836"/>
      <c r="T33" s="836"/>
      <c r="U33" s="836"/>
      <c r="V33" s="836"/>
      <c r="W33" s="836"/>
      <c r="X33" s="836"/>
      <c r="Y33" s="836"/>
      <c r="Z33" s="837"/>
      <c r="AA33" s="837"/>
      <c r="AB33" s="837"/>
      <c r="AC33" s="837"/>
      <c r="AD33" s="837"/>
      <c r="AE33" s="837"/>
      <c r="AF33" s="837"/>
    </row>
    <row r="35" spans="10:32" ht="12" customHeight="1">
      <c r="J35" s="838" t="s">
        <v>47</v>
      </c>
      <c r="K35" s="838"/>
      <c r="L35" s="838"/>
      <c r="M35" s="838"/>
      <c r="N35" s="838"/>
      <c r="O35" s="838"/>
      <c r="P35" s="838"/>
      <c r="Q35" s="838"/>
      <c r="R35" s="838"/>
      <c r="S35" s="838"/>
      <c r="T35" s="838"/>
      <c r="U35" s="838"/>
      <c r="V35" s="838"/>
      <c r="W35" s="838"/>
      <c r="X35" s="838"/>
      <c r="Y35" s="838"/>
      <c r="Z35" s="162">
        <f>IF(Z20=0,0,SUM(Z26:AF31)*Z20*AM9)</f>
        <v>0</v>
      </c>
      <c r="AA35" s="160"/>
      <c r="AB35" s="160"/>
      <c r="AC35" s="160"/>
      <c r="AD35" s="160"/>
      <c r="AE35" s="160"/>
      <c r="AF35" s="160"/>
    </row>
    <row r="36" spans="10:32" ht="12.75">
      <c r="J36" s="838"/>
      <c r="K36" s="838"/>
      <c r="L36" s="838"/>
      <c r="M36" s="838"/>
      <c r="N36" s="838"/>
      <c r="O36" s="838"/>
      <c r="P36" s="838"/>
      <c r="Q36" s="838"/>
      <c r="R36" s="838"/>
      <c r="S36" s="838"/>
      <c r="T36" s="838"/>
      <c r="U36" s="838"/>
      <c r="V36" s="838"/>
      <c r="W36" s="838"/>
      <c r="X36" s="838"/>
      <c r="Y36" s="838"/>
      <c r="Z36" s="160"/>
      <c r="AA36" s="160"/>
      <c r="AB36" s="160"/>
      <c r="AC36" s="160"/>
      <c r="AD36" s="160"/>
      <c r="AE36" s="160"/>
      <c r="AF36" s="160"/>
    </row>
    <row r="37" spans="10:32" ht="12.75">
      <c r="J37" s="214" t="s">
        <v>176</v>
      </c>
      <c r="K37" s="214"/>
      <c r="L37" s="214"/>
      <c r="M37" s="214"/>
      <c r="N37" s="214"/>
      <c r="O37" s="214"/>
      <c r="P37" s="214"/>
      <c r="Q37" s="214"/>
      <c r="R37" s="214"/>
      <c r="S37" s="214"/>
      <c r="T37" s="214"/>
      <c r="U37" s="214"/>
      <c r="V37" s="214"/>
      <c r="W37" s="214"/>
      <c r="X37" s="214"/>
      <c r="Y37" s="214"/>
      <c r="Z37" s="709">
        <f>Z35</f>
        <v>0</v>
      </c>
      <c r="AA37" s="758"/>
      <c r="AB37" s="758"/>
      <c r="AC37" s="758"/>
      <c r="AD37" s="758"/>
      <c r="AE37" s="758"/>
      <c r="AF37" s="758"/>
    </row>
    <row r="38" spans="10:32" ht="12" customHeight="1">
      <c r="J38" s="214"/>
      <c r="K38" s="214"/>
      <c r="L38" s="214"/>
      <c r="M38" s="214"/>
      <c r="N38" s="214"/>
      <c r="O38" s="214"/>
      <c r="P38" s="214"/>
      <c r="Q38" s="214"/>
      <c r="R38" s="214"/>
      <c r="S38" s="214"/>
      <c r="T38" s="214"/>
      <c r="U38" s="214"/>
      <c r="V38" s="214"/>
      <c r="W38" s="214"/>
      <c r="X38" s="214"/>
      <c r="Y38" s="214"/>
      <c r="Z38" s="758"/>
      <c r="AA38" s="758"/>
      <c r="AB38" s="758"/>
      <c r="AC38" s="758"/>
      <c r="AD38" s="758"/>
      <c r="AE38" s="758"/>
      <c r="AF38" s="758"/>
    </row>
    <row r="40" spans="1:7" ht="12.75">
      <c r="A40" s="25" t="s">
        <v>149</v>
      </c>
      <c r="G40" s="5"/>
    </row>
    <row r="41" spans="1:43" ht="12.75">
      <c r="A41" s="74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1"/>
    </row>
    <row r="42" spans="1:43" ht="12.75">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3"/>
      <c r="AQ42" s="754"/>
    </row>
    <row r="43" spans="1:43" ht="12.75">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4"/>
    </row>
    <row r="44" spans="1:43" ht="12.75">
      <c r="A44" s="752"/>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c r="AN44" s="753"/>
      <c r="AO44" s="753"/>
      <c r="AP44" s="753"/>
      <c r="AQ44" s="754"/>
    </row>
    <row r="45" spans="1:43" ht="12.75" customHeight="1">
      <c r="A45" s="755"/>
      <c r="B45" s="756"/>
      <c r="C45" s="756"/>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7"/>
    </row>
    <row r="47" ht="12.75" customHeight="1"/>
  </sheetData>
  <sheetProtection password="C780" sheet="1" objects="1" scenarios="1"/>
  <mergeCells count="55">
    <mergeCell ref="AH7:AL8"/>
    <mergeCell ref="AM7:AQ8"/>
    <mergeCell ref="Z19:AF19"/>
    <mergeCell ref="Z20:AF20"/>
    <mergeCell ref="AC7:AG8"/>
    <mergeCell ref="AC11:AG11"/>
    <mergeCell ref="R9:U9"/>
    <mergeCell ref="V9:Y9"/>
    <mergeCell ref="J30:Y31"/>
    <mergeCell ref="J22:Y23"/>
    <mergeCell ref="J24:Y25"/>
    <mergeCell ref="J26:Y27"/>
    <mergeCell ref="J28:Y29"/>
    <mergeCell ref="C11:Q11"/>
    <mergeCell ref="R11:U11"/>
    <mergeCell ref="Z22:AF23"/>
    <mergeCell ref="Z24:AF25"/>
    <mergeCell ref="AM9:AQ9"/>
    <mergeCell ref="AH9:AL9"/>
    <mergeCell ref="AM10:AQ10"/>
    <mergeCell ref="AH11:AL11"/>
    <mergeCell ref="AM11:AQ11"/>
    <mergeCell ref="AH10:AL10"/>
    <mergeCell ref="Z15:AF16"/>
    <mergeCell ref="Z17:AF18"/>
    <mergeCell ref="J15:Y16"/>
    <mergeCell ref="J17:Y18"/>
    <mergeCell ref="J19:Y20"/>
    <mergeCell ref="C7:Q8"/>
    <mergeCell ref="R7:U8"/>
    <mergeCell ref="V7:Y8"/>
    <mergeCell ref="C12:Q12"/>
    <mergeCell ref="R12:U12"/>
    <mergeCell ref="V12:Y12"/>
    <mergeCell ref="C9:Q9"/>
    <mergeCell ref="A1:AR1"/>
    <mergeCell ref="K3:Y3"/>
    <mergeCell ref="AJ3:AR3"/>
    <mergeCell ref="K4:Y4"/>
    <mergeCell ref="AJ4:AR4"/>
    <mergeCell ref="V11:Y11"/>
    <mergeCell ref="C10:Q10"/>
    <mergeCell ref="R10:U10"/>
    <mergeCell ref="V10:Y10"/>
    <mergeCell ref="K5:Y5"/>
    <mergeCell ref="A41:AQ45"/>
    <mergeCell ref="J32:Y33"/>
    <mergeCell ref="Z32:AF33"/>
    <mergeCell ref="Z26:AF27"/>
    <mergeCell ref="Z30:AF31"/>
    <mergeCell ref="Z28:AF29"/>
    <mergeCell ref="Z37:AF38"/>
    <mergeCell ref="J37:Y38"/>
    <mergeCell ref="J35:Y36"/>
    <mergeCell ref="Z35:AF36"/>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19.xml><?xml version="1.0" encoding="utf-8"?>
<worksheet xmlns="http://schemas.openxmlformats.org/spreadsheetml/2006/main" xmlns:r="http://schemas.openxmlformats.org/officeDocument/2006/relationships">
  <sheetPr codeName="Sheet10"/>
  <dimension ref="A1:AV35"/>
  <sheetViews>
    <sheetView zoomScalePageLayoutView="0" workbookViewId="0" topLeftCell="A1">
      <selection activeCell="A1" sqref="A1:AT1"/>
    </sheetView>
  </sheetViews>
  <sheetFormatPr defaultColWidth="2.00390625" defaultRowHeight="12.75"/>
  <cols>
    <col min="1" max="1" width="3.00390625" style="1" customWidth="1"/>
    <col min="2" max="16384" width="2.00390625" style="1" customWidth="1"/>
  </cols>
  <sheetData>
    <row r="1" spans="1:48" ht="19.5" thickBot="1">
      <c r="A1" s="147" t="s">
        <v>31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855"/>
      <c r="AU1" s="70"/>
      <c r="AV1" s="70"/>
    </row>
    <row r="2" spans="4:5" ht="13.5" thickTop="1">
      <c r="D2" s="23"/>
      <c r="E2" s="23"/>
    </row>
    <row r="3" spans="1:48" ht="12.75">
      <c r="A3" s="2" t="s">
        <v>171</v>
      </c>
      <c r="B3" s="2"/>
      <c r="K3" s="206">
        <f>'Development Information'!M4</f>
        <v>0</v>
      </c>
      <c r="L3" s="206"/>
      <c r="M3" s="206"/>
      <c r="N3" s="206"/>
      <c r="O3" s="206"/>
      <c r="P3" s="206"/>
      <c r="Q3" s="206"/>
      <c r="R3" s="206"/>
      <c r="S3" s="206"/>
      <c r="T3" s="206"/>
      <c r="U3" s="206"/>
      <c r="V3" s="206"/>
      <c r="W3" s="206"/>
      <c r="X3" s="206"/>
      <c r="Y3" s="206"/>
      <c r="AB3" s="15" t="s">
        <v>136</v>
      </c>
      <c r="AC3" s="41"/>
      <c r="AD3" s="13"/>
      <c r="AE3" s="13"/>
      <c r="AF3" s="13"/>
      <c r="AG3" s="13"/>
      <c r="AH3" s="13"/>
      <c r="AI3" s="13"/>
      <c r="AJ3" s="206">
        <f>'Development Information'!M8</f>
        <v>0</v>
      </c>
      <c r="AK3" s="206"/>
      <c r="AL3" s="206"/>
      <c r="AM3" s="206"/>
      <c r="AN3" s="206"/>
      <c r="AO3" s="206"/>
      <c r="AP3" s="206"/>
      <c r="AQ3" s="206"/>
      <c r="AR3" s="206"/>
      <c r="AS3" s="206"/>
      <c r="AT3" s="206"/>
      <c r="AU3" s="14"/>
      <c r="AV3" s="14"/>
    </row>
    <row r="4" spans="1:48" ht="12.75">
      <c r="A4" s="2" t="s">
        <v>60</v>
      </c>
      <c r="B4" s="2"/>
      <c r="K4" s="175">
        <f>'Development Information'!M5</f>
        <v>0</v>
      </c>
      <c r="L4" s="175"/>
      <c r="M4" s="175"/>
      <c r="N4" s="175"/>
      <c r="O4" s="175"/>
      <c r="P4" s="175"/>
      <c r="Q4" s="175"/>
      <c r="R4" s="175"/>
      <c r="S4" s="175"/>
      <c r="T4" s="175"/>
      <c r="U4" s="175"/>
      <c r="V4" s="175"/>
      <c r="W4" s="175"/>
      <c r="X4" s="175"/>
      <c r="Y4" s="175"/>
      <c r="AB4" s="15" t="s">
        <v>137</v>
      </c>
      <c r="AC4" s="11"/>
      <c r="AD4" s="13"/>
      <c r="AE4" s="13"/>
      <c r="AF4" s="13"/>
      <c r="AG4" s="13"/>
      <c r="AH4" s="13"/>
      <c r="AI4" s="13"/>
      <c r="AJ4" s="175">
        <f>'Development Information'!M9</f>
        <v>0</v>
      </c>
      <c r="AK4" s="175"/>
      <c r="AL4" s="175"/>
      <c r="AM4" s="175"/>
      <c r="AN4" s="175"/>
      <c r="AO4" s="175"/>
      <c r="AP4" s="175"/>
      <c r="AQ4" s="175"/>
      <c r="AR4" s="175"/>
      <c r="AS4" s="175"/>
      <c r="AT4" s="175"/>
      <c r="AU4" s="14"/>
      <c r="AV4" s="14"/>
    </row>
    <row r="5" spans="1:43" ht="12.75">
      <c r="A5" s="2" t="s">
        <v>61</v>
      </c>
      <c r="B5" s="2"/>
      <c r="K5" s="175">
        <f>'Development Information'!M6</f>
        <v>0</v>
      </c>
      <c r="L5" s="175"/>
      <c r="M5" s="175"/>
      <c r="N5" s="175"/>
      <c r="O5" s="175"/>
      <c r="P5" s="175"/>
      <c r="Q5" s="175"/>
      <c r="R5" s="175"/>
      <c r="S5" s="175"/>
      <c r="T5" s="175"/>
      <c r="U5" s="175"/>
      <c r="V5" s="175"/>
      <c r="W5" s="175"/>
      <c r="X5" s="175"/>
      <c r="Y5" s="175"/>
      <c r="AC5" s="44"/>
      <c r="AD5" s="13"/>
      <c r="AE5" s="13"/>
      <c r="AF5" s="13"/>
      <c r="AG5" s="13"/>
      <c r="AH5" s="13"/>
      <c r="AI5" s="13"/>
      <c r="AJ5" s="13"/>
      <c r="AK5" s="13"/>
      <c r="AL5" s="13"/>
      <c r="AM5" s="13"/>
      <c r="AN5" s="34"/>
      <c r="AO5" s="34"/>
      <c r="AP5" s="34"/>
      <c r="AQ5" s="34"/>
    </row>
    <row r="6" spans="13:45" ht="12.75">
      <c r="M6" s="5"/>
      <c r="N6" s="5"/>
      <c r="AE6" s="43"/>
      <c r="AG6" s="13"/>
      <c r="AH6" s="13"/>
      <c r="AI6" s="13"/>
      <c r="AJ6" s="13"/>
      <c r="AK6" s="13"/>
      <c r="AL6" s="13"/>
      <c r="AM6" s="13"/>
      <c r="AN6" s="13"/>
      <c r="AO6" s="13"/>
      <c r="AP6" s="24"/>
      <c r="AQ6" s="24"/>
      <c r="AR6" s="24"/>
      <c r="AS6" s="24"/>
    </row>
    <row r="7" spans="1:43" ht="12.75">
      <c r="A7" s="13"/>
      <c r="B7" s="13"/>
      <c r="C7" s="194" t="s">
        <v>321</v>
      </c>
      <c r="D7" s="195"/>
      <c r="E7" s="195"/>
      <c r="F7" s="195"/>
      <c r="G7" s="195"/>
      <c r="H7" s="195"/>
      <c r="I7" s="195"/>
      <c r="J7" s="195"/>
      <c r="K7" s="195"/>
      <c r="L7" s="195"/>
      <c r="M7" s="195"/>
      <c r="N7" s="195"/>
      <c r="O7" s="195"/>
      <c r="P7" s="195"/>
      <c r="Q7" s="196"/>
      <c r="R7" s="214" t="s">
        <v>317</v>
      </c>
      <c r="S7" s="214"/>
      <c r="T7" s="214"/>
      <c r="U7" s="214"/>
      <c r="V7" s="214" t="s">
        <v>297</v>
      </c>
      <c r="W7" s="214"/>
      <c r="X7" s="214"/>
      <c r="Y7" s="214"/>
      <c r="AC7" s="214" t="s">
        <v>332</v>
      </c>
      <c r="AD7" s="214"/>
      <c r="AE7" s="214"/>
      <c r="AF7" s="214"/>
      <c r="AG7" s="214"/>
      <c r="AH7" s="300" t="s">
        <v>324</v>
      </c>
      <c r="AI7" s="300"/>
      <c r="AJ7" s="300"/>
      <c r="AK7" s="300"/>
      <c r="AL7" s="300"/>
      <c r="AM7" s="300" t="s">
        <v>325</v>
      </c>
      <c r="AN7" s="301"/>
      <c r="AO7" s="301"/>
      <c r="AP7" s="301"/>
      <c r="AQ7" s="301"/>
    </row>
    <row r="8" spans="1:43" ht="12.75">
      <c r="A8" s="13"/>
      <c r="B8" s="13"/>
      <c r="C8" s="197"/>
      <c r="D8" s="198"/>
      <c r="E8" s="198"/>
      <c r="F8" s="198"/>
      <c r="G8" s="198"/>
      <c r="H8" s="198"/>
      <c r="I8" s="198"/>
      <c r="J8" s="198"/>
      <c r="K8" s="198"/>
      <c r="L8" s="198"/>
      <c r="M8" s="198"/>
      <c r="N8" s="198"/>
      <c r="O8" s="198"/>
      <c r="P8" s="198"/>
      <c r="Q8" s="199"/>
      <c r="R8" s="214"/>
      <c r="S8" s="214"/>
      <c r="T8" s="214"/>
      <c r="U8" s="214"/>
      <c r="V8" s="214"/>
      <c r="W8" s="214"/>
      <c r="X8" s="214"/>
      <c r="Y8" s="214"/>
      <c r="AC8" s="214"/>
      <c r="AD8" s="214"/>
      <c r="AE8" s="214"/>
      <c r="AF8" s="214"/>
      <c r="AG8" s="214"/>
      <c r="AH8" s="300"/>
      <c r="AI8" s="300"/>
      <c r="AJ8" s="300"/>
      <c r="AK8" s="300"/>
      <c r="AL8" s="300"/>
      <c r="AM8" s="301"/>
      <c r="AN8" s="301"/>
      <c r="AO8" s="301"/>
      <c r="AP8" s="301"/>
      <c r="AQ8" s="301"/>
    </row>
    <row r="9" spans="1:45" ht="12.75">
      <c r="A9" s="46"/>
      <c r="B9" s="13"/>
      <c r="C9" s="309" t="s">
        <v>313</v>
      </c>
      <c r="D9" s="309"/>
      <c r="E9" s="309"/>
      <c r="F9" s="309"/>
      <c r="G9" s="309"/>
      <c r="H9" s="309"/>
      <c r="I9" s="309"/>
      <c r="J9" s="309"/>
      <c r="K9" s="309"/>
      <c r="L9" s="309"/>
      <c r="M9" s="309"/>
      <c r="N9" s="309"/>
      <c r="O9" s="309"/>
      <c r="P9" s="309"/>
      <c r="Q9" s="309"/>
      <c r="R9" s="160">
        <f>'Development Information'!AI31</f>
        <v>0</v>
      </c>
      <c r="S9" s="160"/>
      <c r="T9" s="160"/>
      <c r="U9" s="160"/>
      <c r="V9" s="305" t="e">
        <f>R9/R12</f>
        <v>#DIV/0!</v>
      </c>
      <c r="W9" s="305"/>
      <c r="X9" s="305"/>
      <c r="Y9" s="305"/>
      <c r="AC9" s="40" t="s">
        <v>323</v>
      </c>
      <c r="AD9" s="40"/>
      <c r="AE9" s="40"/>
      <c r="AF9" s="40"/>
      <c r="AG9" s="40"/>
      <c r="AH9" s="306">
        <f>'Development Information'!H44</f>
        <v>1</v>
      </c>
      <c r="AI9" s="160"/>
      <c r="AJ9" s="160"/>
      <c r="AK9" s="160"/>
      <c r="AL9" s="160"/>
      <c r="AM9" s="307">
        <f>AH9/AH11</f>
        <v>1</v>
      </c>
      <c r="AN9" s="307"/>
      <c r="AO9" s="307"/>
      <c r="AP9" s="307"/>
      <c r="AQ9" s="307"/>
      <c r="AR9" s="90"/>
      <c r="AS9" s="90"/>
    </row>
    <row r="10" spans="3:45" ht="12.75">
      <c r="C10" s="308" t="s">
        <v>333</v>
      </c>
      <c r="D10" s="308"/>
      <c r="E10" s="308"/>
      <c r="F10" s="308"/>
      <c r="G10" s="308"/>
      <c r="H10" s="308"/>
      <c r="I10" s="308"/>
      <c r="J10" s="308"/>
      <c r="K10" s="308"/>
      <c r="L10" s="308"/>
      <c r="M10" s="308"/>
      <c r="N10" s="308"/>
      <c r="O10" s="308"/>
      <c r="P10" s="308"/>
      <c r="Q10" s="308"/>
      <c r="R10" s="160">
        <f>'Development Information'!AI33</f>
        <v>0</v>
      </c>
      <c r="S10" s="160"/>
      <c r="T10" s="160"/>
      <c r="U10" s="160"/>
      <c r="V10" s="305" t="e">
        <f>R10/R12</f>
        <v>#DIV/0!</v>
      </c>
      <c r="W10" s="305"/>
      <c r="X10" s="305"/>
      <c r="Y10" s="305"/>
      <c r="AC10" s="40" t="s">
        <v>322</v>
      </c>
      <c r="AD10" s="40"/>
      <c r="AE10" s="40"/>
      <c r="AF10" s="40"/>
      <c r="AG10" s="40"/>
      <c r="AH10" s="306">
        <f>'Development Information'!H46</f>
        <v>0</v>
      </c>
      <c r="AI10" s="160"/>
      <c r="AJ10" s="160"/>
      <c r="AK10" s="160"/>
      <c r="AL10" s="160"/>
      <c r="AM10" s="307">
        <f>AH10/AH11</f>
        <v>0</v>
      </c>
      <c r="AN10" s="307"/>
      <c r="AO10" s="307"/>
      <c r="AP10" s="307"/>
      <c r="AQ10" s="307"/>
      <c r="AR10" s="90"/>
      <c r="AS10" s="90"/>
    </row>
    <row r="11" spans="3:45" ht="12.75">
      <c r="C11" s="318" t="s">
        <v>320</v>
      </c>
      <c r="D11" s="318"/>
      <c r="E11" s="318"/>
      <c r="F11" s="318"/>
      <c r="G11" s="318"/>
      <c r="H11" s="318"/>
      <c r="I11" s="318"/>
      <c r="J11" s="318"/>
      <c r="K11" s="318"/>
      <c r="L11" s="318"/>
      <c r="M11" s="318"/>
      <c r="N11" s="318"/>
      <c r="O11" s="318"/>
      <c r="P11" s="318"/>
      <c r="Q11" s="318"/>
      <c r="R11" s="160">
        <f>'Development Information'!AI35</f>
        <v>0</v>
      </c>
      <c r="S11" s="160"/>
      <c r="T11" s="160"/>
      <c r="U11" s="160"/>
      <c r="V11" s="305" t="e">
        <f>R11/R12</f>
        <v>#DIV/0!</v>
      </c>
      <c r="W11" s="305"/>
      <c r="X11" s="305"/>
      <c r="Y11" s="305"/>
      <c r="AC11" s="214" t="s">
        <v>88</v>
      </c>
      <c r="AD11" s="214"/>
      <c r="AE11" s="214"/>
      <c r="AF11" s="214"/>
      <c r="AG11" s="214"/>
      <c r="AH11" s="306">
        <f>'Development Information'!H48</f>
        <v>1</v>
      </c>
      <c r="AI11" s="160"/>
      <c r="AJ11" s="160"/>
      <c r="AK11" s="160"/>
      <c r="AL11" s="160"/>
      <c r="AM11" s="307">
        <f>AH11/AH11</f>
        <v>1</v>
      </c>
      <c r="AN11" s="307"/>
      <c r="AO11" s="307"/>
      <c r="AP11" s="307"/>
      <c r="AQ11" s="307"/>
      <c r="AR11" s="18"/>
      <c r="AS11" s="18"/>
    </row>
    <row r="12" spans="3:25" ht="12.75">
      <c r="C12" s="316" t="s">
        <v>23</v>
      </c>
      <c r="D12" s="316"/>
      <c r="E12" s="316"/>
      <c r="F12" s="316"/>
      <c r="G12" s="316"/>
      <c r="H12" s="316"/>
      <c r="I12" s="316"/>
      <c r="J12" s="316"/>
      <c r="K12" s="316"/>
      <c r="L12" s="316"/>
      <c r="M12" s="316"/>
      <c r="N12" s="316"/>
      <c r="O12" s="316"/>
      <c r="P12" s="316"/>
      <c r="Q12" s="316"/>
      <c r="R12" s="317">
        <f>'Development Information'!AI37</f>
        <v>0</v>
      </c>
      <c r="S12" s="317"/>
      <c r="T12" s="317"/>
      <c r="U12" s="317"/>
      <c r="V12" s="305" t="e">
        <f>R12/R12</f>
        <v>#DIV/0!</v>
      </c>
      <c r="W12" s="305"/>
      <c r="X12" s="305"/>
      <c r="Y12" s="305"/>
    </row>
    <row r="13" spans="1:44" ht="12.7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row>
    <row r="14" spans="1:44" ht="12.7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row>
    <row r="15" spans="1:48" s="17" customFormat="1" ht="12.75">
      <c r="A15" s="857" t="s">
        <v>251</v>
      </c>
      <c r="B15" s="857"/>
      <c r="C15" s="857"/>
      <c r="D15" s="857"/>
      <c r="E15" s="857"/>
      <c r="F15" s="857"/>
      <c r="G15" s="857"/>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105"/>
      <c r="AV15" s="105"/>
    </row>
    <row r="16" spans="1:48" ht="12.75">
      <c r="A16" s="857"/>
      <c r="B16" s="857"/>
      <c r="C16" s="857"/>
      <c r="D16" s="857"/>
      <c r="E16" s="857"/>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105"/>
      <c r="AV16" s="105"/>
    </row>
    <row r="17" spans="1:48" ht="12.7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row>
    <row r="18" spans="1:48" ht="12.75">
      <c r="A18" s="856" t="s">
        <v>252</v>
      </c>
      <c r="B18" s="856"/>
      <c r="C18" s="856"/>
      <c r="D18" s="856"/>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14"/>
      <c r="AV18" s="14"/>
    </row>
    <row r="19" spans="1:18" ht="12.75">
      <c r="A19" s="27"/>
      <c r="B19" s="27"/>
      <c r="C19" s="27"/>
      <c r="D19" s="27"/>
      <c r="E19" s="27"/>
      <c r="F19" s="27"/>
      <c r="G19" s="27"/>
      <c r="H19" s="27"/>
      <c r="I19" s="27"/>
      <c r="J19" s="27"/>
      <c r="K19" s="27"/>
      <c r="L19" s="27"/>
      <c r="M19" s="27"/>
      <c r="N19" s="27"/>
      <c r="O19" s="27"/>
      <c r="P19" s="27"/>
      <c r="Q19" s="27"/>
      <c r="R19" s="27"/>
    </row>
    <row r="20" spans="10:31" ht="12.75">
      <c r="J20" s="214" t="s">
        <v>263</v>
      </c>
      <c r="K20" s="214"/>
      <c r="L20" s="214"/>
      <c r="M20" s="214"/>
      <c r="N20" s="214"/>
      <c r="O20" s="214"/>
      <c r="P20" s="214"/>
      <c r="Q20" s="214"/>
      <c r="R20" s="214"/>
      <c r="S20" s="214"/>
      <c r="T20" s="214"/>
      <c r="U20" s="214"/>
      <c r="V20" s="214"/>
      <c r="W20" s="214"/>
      <c r="X20" s="214"/>
      <c r="Y20" s="214" t="s">
        <v>177</v>
      </c>
      <c r="Z20" s="214"/>
      <c r="AA20" s="214"/>
      <c r="AB20" s="214"/>
      <c r="AC20" s="214"/>
      <c r="AD20" s="214"/>
      <c r="AE20" s="214"/>
    </row>
    <row r="21" spans="10:31" ht="12.75">
      <c r="J21" s="214"/>
      <c r="K21" s="214"/>
      <c r="L21" s="214"/>
      <c r="M21" s="214"/>
      <c r="N21" s="214"/>
      <c r="O21" s="214"/>
      <c r="P21" s="214"/>
      <c r="Q21" s="214"/>
      <c r="R21" s="214"/>
      <c r="S21" s="214"/>
      <c r="T21" s="214"/>
      <c r="U21" s="214"/>
      <c r="V21" s="214"/>
      <c r="W21" s="214"/>
      <c r="X21" s="214"/>
      <c r="Y21" s="214"/>
      <c r="Z21" s="214"/>
      <c r="AA21" s="214"/>
      <c r="AB21" s="214"/>
      <c r="AC21" s="214"/>
      <c r="AD21" s="214"/>
      <c r="AE21" s="214"/>
    </row>
    <row r="22" spans="10:31" ht="12.75">
      <c r="J22" s="430" t="s">
        <v>264</v>
      </c>
      <c r="K22" s="430"/>
      <c r="L22" s="430"/>
      <c r="M22" s="430"/>
      <c r="N22" s="430"/>
      <c r="O22" s="430"/>
      <c r="P22" s="430"/>
      <c r="Q22" s="430"/>
      <c r="R22" s="430"/>
      <c r="S22" s="430"/>
      <c r="T22" s="430"/>
      <c r="U22" s="430"/>
      <c r="V22" s="430"/>
      <c r="W22" s="430"/>
      <c r="X22" s="430"/>
      <c r="Y22" s="310"/>
      <c r="Z22" s="850"/>
      <c r="AA22" s="850"/>
      <c r="AB22" s="850"/>
      <c r="AC22" s="850"/>
      <c r="AD22" s="850"/>
      <c r="AE22" s="851"/>
    </row>
    <row r="23" spans="10:31" ht="12.75">
      <c r="J23" s="430"/>
      <c r="K23" s="430"/>
      <c r="L23" s="430"/>
      <c r="M23" s="430"/>
      <c r="N23" s="430"/>
      <c r="O23" s="430"/>
      <c r="P23" s="430"/>
      <c r="Q23" s="430"/>
      <c r="R23" s="430"/>
      <c r="S23" s="430"/>
      <c r="T23" s="430"/>
      <c r="U23" s="430"/>
      <c r="V23" s="430"/>
      <c r="W23" s="430"/>
      <c r="X23" s="430"/>
      <c r="Y23" s="852"/>
      <c r="Z23" s="853"/>
      <c r="AA23" s="853"/>
      <c r="AB23" s="853"/>
      <c r="AC23" s="853"/>
      <c r="AD23" s="853"/>
      <c r="AE23" s="854"/>
    </row>
    <row r="24" spans="10:31" ht="12.75">
      <c r="J24" s="436" t="s">
        <v>265</v>
      </c>
      <c r="K24" s="437"/>
      <c r="L24" s="437"/>
      <c r="M24" s="437"/>
      <c r="N24" s="437"/>
      <c r="O24" s="437"/>
      <c r="P24" s="437"/>
      <c r="Q24" s="437"/>
      <c r="R24" s="437"/>
      <c r="S24" s="437"/>
      <c r="T24" s="437"/>
      <c r="U24" s="437"/>
      <c r="V24" s="437"/>
      <c r="W24" s="437"/>
      <c r="X24" s="438"/>
      <c r="Y24" s="310"/>
      <c r="Z24" s="311"/>
      <c r="AA24" s="311"/>
      <c r="AB24" s="311"/>
      <c r="AC24" s="311"/>
      <c r="AD24" s="311"/>
      <c r="AE24" s="312"/>
    </row>
    <row r="25" spans="10:31" ht="12.75">
      <c r="J25" s="439"/>
      <c r="K25" s="440"/>
      <c r="L25" s="440"/>
      <c r="M25" s="440"/>
      <c r="N25" s="440"/>
      <c r="O25" s="440"/>
      <c r="P25" s="440"/>
      <c r="Q25" s="440"/>
      <c r="R25" s="440"/>
      <c r="S25" s="440"/>
      <c r="T25" s="440"/>
      <c r="U25" s="440"/>
      <c r="V25" s="440"/>
      <c r="W25" s="440"/>
      <c r="X25" s="441"/>
      <c r="Y25" s="847"/>
      <c r="Z25" s="848"/>
      <c r="AA25" s="848"/>
      <c r="AB25" s="848"/>
      <c r="AC25" s="848"/>
      <c r="AD25" s="848"/>
      <c r="AE25" s="849"/>
    </row>
    <row r="26" spans="10:31" ht="12.75">
      <c r="J26" s="325" t="s">
        <v>260</v>
      </c>
      <c r="K26" s="325"/>
      <c r="L26" s="325"/>
      <c r="M26" s="325"/>
      <c r="N26" s="325"/>
      <c r="O26" s="325"/>
      <c r="P26" s="325"/>
      <c r="Q26" s="325"/>
      <c r="R26" s="325"/>
      <c r="S26" s="325"/>
      <c r="T26" s="325"/>
      <c r="U26" s="325"/>
      <c r="V26" s="325"/>
      <c r="W26" s="325"/>
      <c r="X26" s="325"/>
      <c r="Y26" s="327">
        <f>SUM(Y22:AE25)</f>
        <v>0</v>
      </c>
      <c r="Z26" s="328"/>
      <c r="AA26" s="328"/>
      <c r="AB26" s="328"/>
      <c r="AC26" s="328"/>
      <c r="AD26" s="328"/>
      <c r="AE26" s="329"/>
    </row>
    <row r="27" spans="10:31" ht="12.75">
      <c r="J27" s="325"/>
      <c r="K27" s="325"/>
      <c r="L27" s="325"/>
      <c r="M27" s="325"/>
      <c r="N27" s="325"/>
      <c r="O27" s="325"/>
      <c r="P27" s="325"/>
      <c r="Q27" s="325"/>
      <c r="R27" s="325"/>
      <c r="S27" s="325"/>
      <c r="T27" s="325"/>
      <c r="U27" s="325"/>
      <c r="V27" s="325"/>
      <c r="W27" s="325"/>
      <c r="X27" s="325"/>
      <c r="Y27" s="330"/>
      <c r="Z27" s="331"/>
      <c r="AA27" s="331"/>
      <c r="AB27" s="331"/>
      <c r="AC27" s="331"/>
      <c r="AD27" s="331"/>
      <c r="AE27" s="332"/>
    </row>
    <row r="30" spans="1:7" ht="12.75">
      <c r="A30" s="25" t="s">
        <v>149</v>
      </c>
      <c r="G30" s="5"/>
    </row>
    <row r="31" spans="1:43" ht="12.75">
      <c r="A31" s="74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1"/>
    </row>
    <row r="32" spans="1:43" ht="12.75">
      <c r="A32" s="752"/>
      <c r="B32" s="753"/>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4"/>
    </row>
    <row r="33" spans="1:43" ht="12.75">
      <c r="A33" s="752"/>
      <c r="B33" s="753"/>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4"/>
    </row>
    <row r="34" spans="1:43" ht="12.75">
      <c r="A34" s="752"/>
      <c r="B34" s="753"/>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4"/>
    </row>
    <row r="35" spans="1:43" ht="12.75">
      <c r="A35" s="755"/>
      <c r="B35" s="756"/>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7"/>
    </row>
  </sheetData>
  <sheetProtection password="C780" sheet="1" objects="1" scenarios="1"/>
  <mergeCells count="42">
    <mergeCell ref="C12:Q12"/>
    <mergeCell ref="R12:U12"/>
    <mergeCell ref="V12:Y12"/>
    <mergeCell ref="A15:AT16"/>
    <mergeCell ref="AM11:AQ11"/>
    <mergeCell ref="C10:Q10"/>
    <mergeCell ref="R10:U10"/>
    <mergeCell ref="V10:Y10"/>
    <mergeCell ref="C11:Q11"/>
    <mergeCell ref="R11:U11"/>
    <mergeCell ref="V11:Y11"/>
    <mergeCell ref="AC11:AG11"/>
    <mergeCell ref="A1:AT1"/>
    <mergeCell ref="AH10:AL10"/>
    <mergeCell ref="K5:Y5"/>
    <mergeCell ref="C7:Q8"/>
    <mergeCell ref="R7:U8"/>
    <mergeCell ref="V7:Y8"/>
    <mergeCell ref="AC7:AG8"/>
    <mergeCell ref="AH7:AL8"/>
    <mergeCell ref="AH9:AL9"/>
    <mergeCell ref="AM10:AQ10"/>
    <mergeCell ref="AJ4:AT4"/>
    <mergeCell ref="AM7:AQ8"/>
    <mergeCell ref="K3:Y3"/>
    <mergeCell ref="AJ3:AT3"/>
    <mergeCell ref="A31:AQ35"/>
    <mergeCell ref="J26:X27"/>
    <mergeCell ref="Y26:AE27"/>
    <mergeCell ref="AM9:AQ9"/>
    <mergeCell ref="Y22:AE23"/>
    <mergeCell ref="AH11:AL11"/>
    <mergeCell ref="J24:X25"/>
    <mergeCell ref="Y24:AE25"/>
    <mergeCell ref="C9:Q9"/>
    <mergeCell ref="R9:U9"/>
    <mergeCell ref="V9:Y9"/>
    <mergeCell ref="K4:Y4"/>
    <mergeCell ref="A18:AT18"/>
    <mergeCell ref="J20:X21"/>
    <mergeCell ref="Y20:AE21"/>
    <mergeCell ref="J22:X23"/>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2.xml><?xml version="1.0" encoding="utf-8"?>
<worksheet xmlns="http://schemas.openxmlformats.org/spreadsheetml/2006/main" xmlns:r="http://schemas.openxmlformats.org/officeDocument/2006/relationships">
  <sheetPr codeName="Sheet2"/>
  <dimension ref="A1:BD55"/>
  <sheetViews>
    <sheetView zoomScalePageLayoutView="0" workbookViewId="0" topLeftCell="A8">
      <selection activeCell="N11" sqref="N11:Q11"/>
    </sheetView>
  </sheetViews>
  <sheetFormatPr defaultColWidth="9.140625" defaultRowHeight="12.75"/>
  <cols>
    <col min="1" max="78" width="2.00390625" style="1" customWidth="1"/>
    <col min="79" max="16384" width="9.140625" style="1" customWidth="1"/>
  </cols>
  <sheetData>
    <row r="1" spans="1:45" ht="19.5" thickBot="1">
      <c r="A1" s="147" t="s">
        <v>62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row>
    <row r="2" ht="13.5" thickTop="1">
      <c r="A2" s="2"/>
    </row>
    <row r="3" spans="1:47" ht="12.75">
      <c r="A3" s="3" t="s">
        <v>171</v>
      </c>
      <c r="B3" s="4"/>
      <c r="C3" s="4"/>
      <c r="D3" s="4"/>
      <c r="E3" s="5"/>
      <c r="F3" s="5"/>
      <c r="G3" s="5"/>
      <c r="H3" s="4"/>
      <c r="I3" s="4"/>
      <c r="J3" s="4"/>
      <c r="K3" s="206">
        <f>'Development Information'!M4</f>
        <v>0</v>
      </c>
      <c r="L3" s="206"/>
      <c r="M3" s="206"/>
      <c r="N3" s="206"/>
      <c r="O3" s="206"/>
      <c r="P3" s="206"/>
      <c r="Q3" s="206"/>
      <c r="R3" s="206"/>
      <c r="S3" s="206"/>
      <c r="T3" s="206"/>
      <c r="U3" s="206"/>
      <c r="V3" s="206"/>
      <c r="W3" s="206"/>
      <c r="X3" s="206"/>
      <c r="Z3" s="2" t="s">
        <v>136</v>
      </c>
      <c r="AD3" s="4"/>
      <c r="AE3" s="4"/>
      <c r="AH3" s="206">
        <f>'Development Information'!M8</f>
        <v>0</v>
      </c>
      <c r="AI3" s="206"/>
      <c r="AJ3" s="206"/>
      <c r="AK3" s="206"/>
      <c r="AL3" s="206"/>
      <c r="AM3" s="206"/>
      <c r="AN3" s="206"/>
      <c r="AO3" s="206"/>
      <c r="AP3" s="206"/>
      <c r="AQ3" s="206"/>
      <c r="AR3" s="206"/>
      <c r="AS3" s="206"/>
      <c r="AT3" s="14"/>
      <c r="AU3" s="14"/>
    </row>
    <row r="4" spans="1:47" ht="12.75">
      <c r="A4" s="3" t="s">
        <v>60</v>
      </c>
      <c r="B4" s="4"/>
      <c r="C4" s="4"/>
      <c r="D4" s="4"/>
      <c r="E4" s="5"/>
      <c r="F4" s="5"/>
      <c r="G4" s="5"/>
      <c r="H4" s="4"/>
      <c r="I4" s="4"/>
      <c r="J4" s="4"/>
      <c r="K4" s="175">
        <f>'Development Information'!M5</f>
        <v>0</v>
      </c>
      <c r="L4" s="175"/>
      <c r="M4" s="175"/>
      <c r="N4" s="175"/>
      <c r="O4" s="175"/>
      <c r="P4" s="175"/>
      <c r="Q4" s="175"/>
      <c r="R4" s="175"/>
      <c r="S4" s="175"/>
      <c r="T4" s="175"/>
      <c r="U4" s="175"/>
      <c r="V4" s="175"/>
      <c r="W4" s="175"/>
      <c r="X4" s="175"/>
      <c r="Z4" s="2" t="s">
        <v>137</v>
      </c>
      <c r="AD4" s="4"/>
      <c r="AE4" s="4"/>
      <c r="AH4" s="175">
        <f>'Development Information'!M9</f>
        <v>0</v>
      </c>
      <c r="AI4" s="175"/>
      <c r="AJ4" s="175"/>
      <c r="AK4" s="175"/>
      <c r="AL4" s="175"/>
      <c r="AM4" s="175"/>
      <c r="AN4" s="175"/>
      <c r="AO4" s="175"/>
      <c r="AP4" s="175"/>
      <c r="AQ4" s="175"/>
      <c r="AR4" s="175"/>
      <c r="AS4" s="175"/>
      <c r="AT4" s="14"/>
      <c r="AU4" s="14"/>
    </row>
    <row r="5" spans="1:24" ht="12.75">
      <c r="A5" s="3" t="s">
        <v>61</v>
      </c>
      <c r="B5" s="4"/>
      <c r="C5" s="4"/>
      <c r="D5" s="4"/>
      <c r="E5" s="5"/>
      <c r="F5" s="5"/>
      <c r="G5" s="5"/>
      <c r="H5" s="4"/>
      <c r="I5" s="4"/>
      <c r="J5" s="4"/>
      <c r="K5" s="175">
        <f>'Development Information'!M6</f>
        <v>0</v>
      </c>
      <c r="L5" s="175"/>
      <c r="M5" s="175"/>
      <c r="N5" s="175"/>
      <c r="O5" s="175"/>
      <c r="P5" s="175"/>
      <c r="Q5" s="175"/>
      <c r="R5" s="175"/>
      <c r="S5" s="175"/>
      <c r="T5" s="175"/>
      <c r="U5" s="175"/>
      <c r="V5" s="175"/>
      <c r="W5" s="175"/>
      <c r="X5" s="175"/>
    </row>
    <row r="6" spans="4:7" ht="12.75">
      <c r="D6" s="5"/>
      <c r="E6" s="5"/>
      <c r="F6" s="5"/>
      <c r="G6" s="5"/>
    </row>
    <row r="7" spans="1:29" ht="12.75">
      <c r="A7" s="212" t="s">
        <v>294</v>
      </c>
      <c r="B7" s="212"/>
      <c r="C7" s="212"/>
      <c r="D7" s="212"/>
      <c r="E7" s="212"/>
      <c r="F7" s="212"/>
      <c r="G7" s="212"/>
      <c r="H7" s="212"/>
      <c r="I7" s="212"/>
      <c r="J7" s="212"/>
      <c r="K7" s="212"/>
      <c r="L7" s="212"/>
      <c r="M7" s="212"/>
      <c r="N7" s="146"/>
      <c r="O7" s="146"/>
      <c r="P7" s="146"/>
      <c r="Q7" s="146"/>
      <c r="R7" s="146"/>
      <c r="S7" s="146"/>
      <c r="T7" s="14"/>
      <c r="U7" s="14"/>
      <c r="V7" s="14"/>
      <c r="W7" s="14"/>
      <c r="X7" s="14"/>
      <c r="Y7" s="14"/>
      <c r="Z7" s="14"/>
      <c r="AA7" s="14"/>
      <c r="AB7" s="14"/>
      <c r="AC7" s="14"/>
    </row>
    <row r="8" spans="1:29" ht="12.75">
      <c r="A8" s="213" t="s">
        <v>357</v>
      </c>
      <c r="B8" s="213"/>
      <c r="C8" s="213"/>
      <c r="D8" s="213"/>
      <c r="E8" s="213"/>
      <c r="F8" s="213"/>
      <c r="G8" s="213"/>
      <c r="H8" s="213"/>
      <c r="I8" s="213"/>
      <c r="J8" s="213"/>
      <c r="K8" s="213"/>
      <c r="L8" s="213"/>
      <c r="M8" s="213"/>
      <c r="N8" s="28"/>
      <c r="O8" s="28"/>
      <c r="P8" s="28"/>
      <c r="Q8" s="28"/>
      <c r="R8" s="28"/>
      <c r="S8" s="28"/>
      <c r="T8" s="28"/>
      <c r="U8" s="28"/>
      <c r="V8" s="14"/>
      <c r="W8" s="14"/>
      <c r="X8" s="14"/>
      <c r="Y8" s="14"/>
      <c r="Z8" s="14"/>
      <c r="AA8" s="14"/>
      <c r="AB8" s="14"/>
      <c r="AC8" s="14"/>
    </row>
    <row r="9" spans="1:19" ht="12.75">
      <c r="A9" s="2"/>
      <c r="G9" s="28"/>
      <c r="H9" s="28"/>
      <c r="I9" s="28"/>
      <c r="J9" s="28"/>
      <c r="K9" s="28"/>
      <c r="N9" s="28"/>
      <c r="O9" s="28"/>
      <c r="P9" s="28"/>
      <c r="Q9" s="28"/>
      <c r="R9" s="28"/>
      <c r="S9" s="28"/>
    </row>
    <row r="10" spans="1:25" ht="12.75">
      <c r="A10" s="212" t="s">
        <v>244</v>
      </c>
      <c r="B10" s="212"/>
      <c r="C10" s="212"/>
      <c r="D10" s="212"/>
      <c r="E10" s="212"/>
      <c r="F10" s="212"/>
      <c r="G10" s="212"/>
      <c r="H10" s="212"/>
      <c r="I10" s="212"/>
      <c r="J10" s="212"/>
      <c r="K10" s="212"/>
      <c r="L10" s="212"/>
      <c r="M10" s="212"/>
      <c r="N10" s="160" t="s">
        <v>326</v>
      </c>
      <c r="O10" s="160"/>
      <c r="P10" s="160"/>
      <c r="Q10" s="160"/>
      <c r="R10" s="160" t="s">
        <v>327</v>
      </c>
      <c r="S10" s="160"/>
      <c r="T10" s="160"/>
      <c r="U10" s="160"/>
      <c r="V10" s="160" t="s">
        <v>328</v>
      </c>
      <c r="W10" s="160"/>
      <c r="X10" s="160"/>
      <c r="Y10" s="160"/>
    </row>
    <row r="11" spans="1:29" ht="15" customHeight="1">
      <c r="A11" s="213" t="s">
        <v>245</v>
      </c>
      <c r="B11" s="213"/>
      <c r="C11" s="213"/>
      <c r="D11" s="213"/>
      <c r="E11" s="213"/>
      <c r="F11" s="213"/>
      <c r="G11" s="213"/>
      <c r="H11" s="213"/>
      <c r="I11" s="213"/>
      <c r="J11" s="213"/>
      <c r="K11" s="213"/>
      <c r="L11" s="213"/>
      <c r="M11" s="213"/>
      <c r="N11" s="215"/>
      <c r="O11" s="215"/>
      <c r="P11" s="215"/>
      <c r="Q11" s="215"/>
      <c r="R11" s="215"/>
      <c r="S11" s="215"/>
      <c r="T11" s="215"/>
      <c r="U11" s="215"/>
      <c r="V11" s="204"/>
      <c r="W11" s="204"/>
      <c r="X11" s="204"/>
      <c r="Y11" s="204"/>
      <c r="Z11" s="28"/>
      <c r="AA11" s="5"/>
      <c r="AB11" s="5"/>
      <c r="AC11" s="5"/>
    </row>
    <row r="12" spans="1:29" ht="15" customHeight="1">
      <c r="A12" s="2"/>
      <c r="S12" s="4"/>
      <c r="T12" s="4"/>
      <c r="U12" s="4"/>
      <c r="V12" s="4"/>
      <c r="W12" s="4"/>
      <c r="X12" s="4"/>
      <c r="Y12" s="4"/>
      <c r="Z12" s="4"/>
      <c r="AA12" s="4"/>
      <c r="AB12" s="4"/>
      <c r="AC12" s="4"/>
    </row>
    <row r="13" spans="1:33" ht="25.5" customHeight="1">
      <c r="A13" s="212" t="s">
        <v>246</v>
      </c>
      <c r="B13" s="212"/>
      <c r="C13" s="212"/>
      <c r="D13" s="212"/>
      <c r="E13" s="212"/>
      <c r="F13" s="212"/>
      <c r="G13" s="212"/>
      <c r="H13" s="212"/>
      <c r="I13" s="212"/>
      <c r="J13" s="212"/>
      <c r="K13" s="212"/>
      <c r="L13" s="212"/>
      <c r="M13" s="212"/>
      <c r="N13" s="202" t="s">
        <v>298</v>
      </c>
      <c r="O13" s="202"/>
      <c r="P13" s="202"/>
      <c r="Q13" s="202"/>
      <c r="R13" s="202"/>
      <c r="S13" s="202"/>
      <c r="T13" s="202"/>
      <c r="U13" s="207" t="s">
        <v>299</v>
      </c>
      <c r="V13" s="207"/>
      <c r="W13" s="207"/>
      <c r="X13" s="207"/>
      <c r="Y13" s="207"/>
      <c r="Z13" s="207"/>
      <c r="AA13" s="207"/>
      <c r="AB13" s="208" t="s">
        <v>329</v>
      </c>
      <c r="AC13" s="208"/>
      <c r="AD13" s="208"/>
      <c r="AE13" s="208"/>
      <c r="AF13" s="208"/>
      <c r="AG13" s="58"/>
    </row>
    <row r="14" spans="1:33" ht="12.75" customHeight="1" hidden="1">
      <c r="A14" s="212"/>
      <c r="B14" s="212"/>
      <c r="C14" s="212"/>
      <c r="D14" s="212"/>
      <c r="E14" s="212"/>
      <c r="F14" s="212"/>
      <c r="G14" s="212"/>
      <c r="H14" s="212"/>
      <c r="I14" s="212"/>
      <c r="J14" s="212"/>
      <c r="K14" s="212"/>
      <c r="L14" s="212"/>
      <c r="M14" s="212"/>
      <c r="N14" s="202"/>
      <c r="O14" s="202"/>
      <c r="P14" s="202"/>
      <c r="Q14" s="202"/>
      <c r="R14" s="202"/>
      <c r="S14" s="202"/>
      <c r="T14" s="202"/>
      <c r="U14" s="207"/>
      <c r="V14" s="207"/>
      <c r="W14" s="207"/>
      <c r="X14" s="207"/>
      <c r="Y14" s="207"/>
      <c r="Z14" s="207"/>
      <c r="AA14" s="207"/>
      <c r="AB14" s="208"/>
      <c r="AC14" s="208"/>
      <c r="AD14" s="208"/>
      <c r="AE14" s="208"/>
      <c r="AF14" s="208"/>
      <c r="AG14" s="58"/>
    </row>
    <row r="15" spans="1:32" ht="12.75">
      <c r="A15" s="213" t="s">
        <v>247</v>
      </c>
      <c r="B15" s="213"/>
      <c r="C15" s="213"/>
      <c r="D15" s="213"/>
      <c r="E15" s="213"/>
      <c r="F15" s="213"/>
      <c r="G15" s="213"/>
      <c r="H15" s="213"/>
      <c r="I15" s="213"/>
      <c r="J15" s="213"/>
      <c r="K15" s="213"/>
      <c r="L15" s="213"/>
      <c r="M15" s="213"/>
      <c r="N15" s="200"/>
      <c r="O15" s="161"/>
      <c r="P15" s="161"/>
      <c r="Q15" s="161"/>
      <c r="R15" s="161"/>
      <c r="S15" s="161"/>
      <c r="T15" s="201"/>
      <c r="U15" s="200"/>
      <c r="V15" s="161"/>
      <c r="W15" s="161"/>
      <c r="X15" s="161"/>
      <c r="Y15" s="161"/>
      <c r="Z15" s="161"/>
      <c r="AA15" s="201"/>
      <c r="AB15" s="200"/>
      <c r="AC15" s="161"/>
      <c r="AD15" s="161"/>
      <c r="AE15" s="161"/>
      <c r="AF15" s="201"/>
    </row>
    <row r="16" spans="1:56" ht="12.75">
      <c r="A16" s="57"/>
      <c r="B16" s="57"/>
      <c r="C16" s="57"/>
      <c r="D16" s="57"/>
      <c r="E16" s="57"/>
      <c r="F16" s="57"/>
      <c r="G16" s="57"/>
      <c r="H16" s="57"/>
      <c r="I16" s="57"/>
      <c r="J16" s="57"/>
      <c r="K16" s="57"/>
      <c r="L16" s="57"/>
      <c r="M16" s="57"/>
      <c r="AL16" s="14"/>
      <c r="AM16" s="14"/>
      <c r="AN16" s="14"/>
      <c r="AO16" s="14"/>
      <c r="AP16" s="14"/>
      <c r="AQ16" s="14"/>
      <c r="AR16" s="14"/>
      <c r="AS16" s="14"/>
      <c r="AT16" s="14"/>
      <c r="AU16" s="14"/>
      <c r="AV16" s="14"/>
      <c r="AW16" s="14"/>
      <c r="AX16" s="14"/>
      <c r="AY16" s="14"/>
      <c r="AZ16" s="14"/>
      <c r="BA16" s="14"/>
      <c r="BB16" s="14"/>
      <c r="BC16" s="14"/>
      <c r="BD16" s="14"/>
    </row>
    <row r="17" spans="1:30" s="19" customFormat="1" ht="12.75">
      <c r="A17" s="216" t="s">
        <v>248</v>
      </c>
      <c r="B17" s="216"/>
      <c r="C17" s="216"/>
      <c r="D17" s="216"/>
      <c r="E17" s="216"/>
      <c r="F17" s="216"/>
      <c r="G17" s="216"/>
      <c r="H17" s="216"/>
      <c r="I17" s="216"/>
      <c r="J17" s="216"/>
      <c r="K17" s="216"/>
      <c r="L17" s="216"/>
      <c r="M17" s="216"/>
      <c r="N17" s="160" t="s">
        <v>2</v>
      </c>
      <c r="O17" s="160"/>
      <c r="P17" s="160"/>
      <c r="Q17" s="160"/>
      <c r="R17" s="160" t="s">
        <v>24</v>
      </c>
      <c r="S17" s="160"/>
      <c r="T17" s="160"/>
      <c r="U17" s="160"/>
      <c r="V17" s="14"/>
      <c r="W17" s="14"/>
      <c r="X17" s="14"/>
      <c r="Y17" s="14"/>
      <c r="Z17" s="14"/>
      <c r="AA17" s="14"/>
      <c r="AB17" s="14"/>
      <c r="AC17" s="14"/>
      <c r="AD17" s="14"/>
    </row>
    <row r="18" spans="1:24" ht="12.75">
      <c r="A18" s="213" t="s">
        <v>249</v>
      </c>
      <c r="B18" s="213"/>
      <c r="C18" s="213"/>
      <c r="D18" s="213"/>
      <c r="E18" s="213"/>
      <c r="F18" s="213"/>
      <c r="G18" s="213"/>
      <c r="H18" s="213"/>
      <c r="I18" s="213"/>
      <c r="J18" s="213"/>
      <c r="K18" s="213"/>
      <c r="L18" s="213"/>
      <c r="M18" s="213"/>
      <c r="N18" s="204"/>
      <c r="O18" s="204"/>
      <c r="P18" s="204"/>
      <c r="Q18" s="204"/>
      <c r="R18" s="204"/>
      <c r="S18" s="204"/>
      <c r="T18" s="204"/>
      <c r="U18" s="204"/>
      <c r="V18" s="5"/>
      <c r="W18" s="5"/>
      <c r="X18" s="5"/>
    </row>
    <row r="19" spans="1:24" ht="12.75">
      <c r="A19" s="57"/>
      <c r="B19" s="57"/>
      <c r="C19" s="57"/>
      <c r="D19" s="57"/>
      <c r="E19" s="57"/>
      <c r="F19" s="57"/>
      <c r="G19" s="57"/>
      <c r="H19" s="57"/>
      <c r="I19" s="57"/>
      <c r="J19" s="57"/>
      <c r="K19" s="57"/>
      <c r="L19" s="57"/>
      <c r="M19" s="59"/>
      <c r="N19" s="28"/>
      <c r="O19" s="28"/>
      <c r="P19" s="28"/>
      <c r="Q19" s="28"/>
      <c r="R19" s="28"/>
      <c r="S19" s="28"/>
      <c r="T19" s="28"/>
      <c r="U19" s="28"/>
      <c r="V19" s="5"/>
      <c r="W19" s="5"/>
      <c r="X19" s="5"/>
    </row>
    <row r="20" spans="11:34" ht="12.75">
      <c r="K20" s="214" t="s">
        <v>250</v>
      </c>
      <c r="L20" s="214"/>
      <c r="M20" s="214"/>
      <c r="N20" s="214"/>
      <c r="O20" s="214"/>
      <c r="P20" s="214"/>
      <c r="Q20" s="214"/>
      <c r="R20" s="214"/>
      <c r="S20" s="214"/>
      <c r="T20" s="214"/>
      <c r="U20" s="214"/>
      <c r="V20" s="214"/>
      <c r="W20" s="214"/>
      <c r="X20" s="214"/>
      <c r="Y20" s="214"/>
      <c r="Z20" s="214"/>
      <c r="AA20" s="203"/>
      <c r="AB20" s="204"/>
      <c r="AC20" s="204"/>
      <c r="AD20" s="204"/>
      <c r="AE20" s="204"/>
      <c r="AF20" s="204"/>
      <c r="AG20" s="204"/>
      <c r="AH20" s="204"/>
    </row>
    <row r="21" spans="11:34" ht="15.75">
      <c r="K21" s="214" t="s">
        <v>50</v>
      </c>
      <c r="L21" s="214"/>
      <c r="M21" s="214"/>
      <c r="N21" s="214"/>
      <c r="O21" s="214"/>
      <c r="P21" s="214"/>
      <c r="Q21" s="214"/>
      <c r="R21" s="214"/>
      <c r="S21" s="214"/>
      <c r="T21" s="214"/>
      <c r="U21" s="214"/>
      <c r="V21" s="214"/>
      <c r="W21" s="214"/>
      <c r="X21" s="214"/>
      <c r="Y21" s="214"/>
      <c r="Z21" s="214"/>
      <c r="AA21" s="203"/>
      <c r="AB21" s="204"/>
      <c r="AC21" s="204"/>
      <c r="AD21" s="204"/>
      <c r="AE21" s="204"/>
      <c r="AF21" s="204"/>
      <c r="AG21" s="204"/>
      <c r="AH21" s="204"/>
    </row>
    <row r="22" spans="11:34" ht="15.75">
      <c r="K22" s="214" t="s">
        <v>49</v>
      </c>
      <c r="L22" s="214"/>
      <c r="M22" s="214"/>
      <c r="N22" s="214"/>
      <c r="O22" s="214"/>
      <c r="P22" s="214"/>
      <c r="Q22" s="214"/>
      <c r="R22" s="214"/>
      <c r="S22" s="214"/>
      <c r="T22" s="214"/>
      <c r="U22" s="214"/>
      <c r="V22" s="214"/>
      <c r="W22" s="214"/>
      <c r="X22" s="214"/>
      <c r="Y22" s="214"/>
      <c r="Z22" s="214"/>
      <c r="AA22" s="203"/>
      <c r="AB22" s="204"/>
      <c r="AC22" s="204"/>
      <c r="AD22" s="204"/>
      <c r="AE22" s="204"/>
      <c r="AF22" s="204"/>
      <c r="AG22" s="204"/>
      <c r="AH22" s="204"/>
    </row>
    <row r="23" spans="11:34" ht="12.75">
      <c r="K23" s="214" t="s">
        <v>162</v>
      </c>
      <c r="L23" s="214"/>
      <c r="M23" s="214"/>
      <c r="N23" s="214"/>
      <c r="O23" s="214"/>
      <c r="P23" s="214"/>
      <c r="Q23" s="214"/>
      <c r="R23" s="214"/>
      <c r="S23" s="214"/>
      <c r="T23" s="214"/>
      <c r="U23" s="214"/>
      <c r="V23" s="214"/>
      <c r="W23" s="214"/>
      <c r="X23" s="214"/>
      <c r="Y23" s="214"/>
      <c r="Z23" s="214"/>
      <c r="AA23" s="162">
        <f>AA20-AA21-AA22</f>
        <v>0</v>
      </c>
      <c r="AB23" s="162"/>
      <c r="AC23" s="162"/>
      <c r="AD23" s="162"/>
      <c r="AE23" s="162"/>
      <c r="AF23" s="162"/>
      <c r="AG23" s="162"/>
      <c r="AH23" s="162"/>
    </row>
    <row r="24" spans="11:34" ht="15.75">
      <c r="K24" s="214" t="s">
        <v>296</v>
      </c>
      <c r="L24" s="214"/>
      <c r="M24" s="214"/>
      <c r="N24" s="214"/>
      <c r="O24" s="214"/>
      <c r="P24" s="214"/>
      <c r="Q24" s="214"/>
      <c r="R24" s="214"/>
      <c r="S24" s="214"/>
      <c r="T24" s="214"/>
      <c r="U24" s="214"/>
      <c r="V24" s="214"/>
      <c r="W24" s="214"/>
      <c r="X24" s="214"/>
      <c r="Y24" s="214"/>
      <c r="Z24" s="214"/>
      <c r="AA24" s="205"/>
      <c r="AB24" s="205"/>
      <c r="AC24" s="205"/>
      <c r="AD24" s="205"/>
      <c r="AE24" s="205"/>
      <c r="AF24" s="205"/>
      <c r="AG24" s="205"/>
      <c r="AH24" s="205"/>
    </row>
    <row r="25" spans="11:34" ht="15.75">
      <c r="K25" s="214" t="s">
        <v>295</v>
      </c>
      <c r="L25" s="214"/>
      <c r="M25" s="214"/>
      <c r="N25" s="214"/>
      <c r="O25" s="214"/>
      <c r="P25" s="214"/>
      <c r="Q25" s="214"/>
      <c r="R25" s="214"/>
      <c r="S25" s="214"/>
      <c r="T25" s="214"/>
      <c r="U25" s="214"/>
      <c r="V25" s="214"/>
      <c r="W25" s="214"/>
      <c r="X25" s="214"/>
      <c r="Y25" s="214"/>
      <c r="Z25" s="214"/>
      <c r="AA25" s="162">
        <f>AA23*AA24</f>
        <v>0</v>
      </c>
      <c r="AB25" s="162"/>
      <c r="AC25" s="162"/>
      <c r="AD25" s="162"/>
      <c r="AE25" s="162"/>
      <c r="AF25" s="162"/>
      <c r="AG25" s="162"/>
      <c r="AH25" s="162"/>
    </row>
    <row r="27" spans="3:42" ht="12.75">
      <c r="C27" s="194" t="s">
        <v>135</v>
      </c>
      <c r="D27" s="195"/>
      <c r="E27" s="195"/>
      <c r="F27" s="196"/>
      <c r="G27" s="194" t="s">
        <v>135</v>
      </c>
      <c r="H27" s="195"/>
      <c r="I27" s="195"/>
      <c r="J27" s="195"/>
      <c r="K27" s="195"/>
      <c r="L27" s="195"/>
      <c r="M27" s="195"/>
      <c r="N27" s="195"/>
      <c r="O27" s="195"/>
      <c r="P27" s="195"/>
      <c r="Q27" s="195"/>
      <c r="R27" s="195"/>
      <c r="S27" s="195"/>
      <c r="T27" s="195"/>
      <c r="U27" s="195"/>
      <c r="V27" s="195"/>
      <c r="W27" s="196"/>
      <c r="X27" s="192" t="s">
        <v>135</v>
      </c>
      <c r="Y27" s="192"/>
      <c r="Z27" s="192"/>
      <c r="AA27" s="192"/>
      <c r="AB27" s="192"/>
      <c r="AC27" s="192"/>
      <c r="AD27" s="192" t="s">
        <v>26</v>
      </c>
      <c r="AE27" s="192"/>
      <c r="AF27" s="192"/>
      <c r="AG27" s="192"/>
      <c r="AH27" s="192"/>
      <c r="AI27" s="192"/>
      <c r="AJ27" s="192" t="s">
        <v>27</v>
      </c>
      <c r="AK27" s="192"/>
      <c r="AL27" s="192"/>
      <c r="AM27" s="192"/>
      <c r="AN27" s="192"/>
      <c r="AO27" s="192"/>
      <c r="AP27" s="192"/>
    </row>
    <row r="28" spans="3:42" ht="15.75">
      <c r="C28" s="197" t="s">
        <v>266</v>
      </c>
      <c r="D28" s="198"/>
      <c r="E28" s="198"/>
      <c r="F28" s="199"/>
      <c r="G28" s="197" t="s">
        <v>208</v>
      </c>
      <c r="H28" s="198"/>
      <c r="I28" s="198"/>
      <c r="J28" s="198"/>
      <c r="K28" s="198"/>
      <c r="L28" s="198"/>
      <c r="M28" s="198"/>
      <c r="N28" s="198"/>
      <c r="O28" s="198"/>
      <c r="P28" s="198"/>
      <c r="Q28" s="198"/>
      <c r="R28" s="198"/>
      <c r="S28" s="198"/>
      <c r="T28" s="198"/>
      <c r="U28" s="198"/>
      <c r="V28" s="198"/>
      <c r="W28" s="199"/>
      <c r="X28" s="193" t="s">
        <v>25</v>
      </c>
      <c r="Y28" s="193"/>
      <c r="Z28" s="193"/>
      <c r="AA28" s="193"/>
      <c r="AB28" s="193"/>
      <c r="AC28" s="193"/>
      <c r="AD28" s="193" t="s">
        <v>135</v>
      </c>
      <c r="AE28" s="193"/>
      <c r="AF28" s="193"/>
      <c r="AG28" s="193"/>
      <c r="AH28" s="193"/>
      <c r="AI28" s="193"/>
      <c r="AJ28" s="193" t="s">
        <v>28</v>
      </c>
      <c r="AK28" s="193"/>
      <c r="AL28" s="193"/>
      <c r="AM28" s="193"/>
      <c r="AN28" s="193"/>
      <c r="AO28" s="193"/>
      <c r="AP28" s="193"/>
    </row>
    <row r="29" spans="3:42" ht="12.75">
      <c r="C29" s="160">
        <v>1</v>
      </c>
      <c r="D29" s="160"/>
      <c r="E29" s="160"/>
      <c r="F29" s="160"/>
      <c r="G29" s="160" t="s">
        <v>35</v>
      </c>
      <c r="H29" s="160"/>
      <c r="I29" s="160"/>
      <c r="J29" s="160"/>
      <c r="K29" s="160"/>
      <c r="L29" s="160"/>
      <c r="M29" s="160"/>
      <c r="N29" s="160"/>
      <c r="O29" s="160"/>
      <c r="P29" s="160"/>
      <c r="Q29" s="160"/>
      <c r="R29" s="160"/>
      <c r="S29" s="160"/>
      <c r="T29" s="160"/>
      <c r="U29" s="160"/>
      <c r="V29" s="160"/>
      <c r="W29" s="160"/>
      <c r="X29" s="173">
        <f>'1 - Banked Match'!AH35</f>
        <v>0</v>
      </c>
      <c r="Y29" s="173"/>
      <c r="Z29" s="173"/>
      <c r="AA29" s="173"/>
      <c r="AB29" s="173"/>
      <c r="AC29" s="173"/>
      <c r="AD29" s="162">
        <f>X29</f>
        <v>0</v>
      </c>
      <c r="AE29" s="162"/>
      <c r="AF29" s="162"/>
      <c r="AG29" s="162"/>
      <c r="AH29" s="162"/>
      <c r="AI29" s="162"/>
      <c r="AJ29" s="162">
        <f>$AA$25-AD29</f>
        <v>0</v>
      </c>
      <c r="AK29" s="162"/>
      <c r="AL29" s="162"/>
      <c r="AM29" s="162"/>
      <c r="AN29" s="162"/>
      <c r="AO29" s="162"/>
      <c r="AP29" s="162"/>
    </row>
    <row r="30" spans="3:42" ht="12.75">
      <c r="C30" s="209">
        <v>2</v>
      </c>
      <c r="D30" s="210"/>
      <c r="E30" s="210"/>
      <c r="F30" s="211"/>
      <c r="G30" s="160" t="s">
        <v>36</v>
      </c>
      <c r="H30" s="160"/>
      <c r="I30" s="160"/>
      <c r="J30" s="160"/>
      <c r="K30" s="160"/>
      <c r="L30" s="160"/>
      <c r="M30" s="160"/>
      <c r="N30" s="160"/>
      <c r="O30" s="160"/>
      <c r="P30" s="160"/>
      <c r="Q30" s="160"/>
      <c r="R30" s="160"/>
      <c r="S30" s="160"/>
      <c r="T30" s="160"/>
      <c r="U30" s="160"/>
      <c r="V30" s="160"/>
      <c r="W30" s="160"/>
      <c r="X30" s="177">
        <f>'2 - Shared Match'!Z29</f>
        <v>0</v>
      </c>
      <c r="Y30" s="178"/>
      <c r="Z30" s="178"/>
      <c r="AA30" s="178"/>
      <c r="AB30" s="178"/>
      <c r="AC30" s="179"/>
      <c r="AD30" s="162">
        <f>X30+AD29</f>
        <v>0</v>
      </c>
      <c r="AE30" s="162"/>
      <c r="AF30" s="162"/>
      <c r="AG30" s="162"/>
      <c r="AH30" s="162"/>
      <c r="AI30" s="162"/>
      <c r="AJ30" s="162">
        <f aca="true" t="shared" si="0" ref="AJ30:AJ42">$AA$25-AD30</f>
        <v>0</v>
      </c>
      <c r="AK30" s="162"/>
      <c r="AL30" s="162"/>
      <c r="AM30" s="162"/>
      <c r="AN30" s="162"/>
      <c r="AO30" s="162"/>
      <c r="AP30" s="162"/>
    </row>
    <row r="31" spans="3:42" ht="12.75">
      <c r="C31" s="160">
        <v>3</v>
      </c>
      <c r="D31" s="160"/>
      <c r="E31" s="160"/>
      <c r="F31" s="160"/>
      <c r="G31" s="160" t="s">
        <v>243</v>
      </c>
      <c r="H31" s="160"/>
      <c r="I31" s="160"/>
      <c r="J31" s="160"/>
      <c r="K31" s="160"/>
      <c r="L31" s="160"/>
      <c r="M31" s="160"/>
      <c r="N31" s="160"/>
      <c r="O31" s="160"/>
      <c r="P31" s="160"/>
      <c r="Q31" s="160"/>
      <c r="R31" s="160"/>
      <c r="S31" s="160"/>
      <c r="T31" s="160"/>
      <c r="U31" s="160"/>
      <c r="V31" s="160"/>
      <c r="W31" s="160"/>
      <c r="X31" s="173" t="e">
        <f>'3 - Grant'!AE37</f>
        <v>#DIV/0!</v>
      </c>
      <c r="Y31" s="173"/>
      <c r="Z31" s="173"/>
      <c r="AA31" s="173"/>
      <c r="AB31" s="173"/>
      <c r="AC31" s="173"/>
      <c r="AD31" s="162" t="e">
        <f aca="true" t="shared" si="1" ref="AD31:AD42">X31+AD30</f>
        <v>#DIV/0!</v>
      </c>
      <c r="AE31" s="162"/>
      <c r="AF31" s="162"/>
      <c r="AG31" s="162"/>
      <c r="AH31" s="162"/>
      <c r="AI31" s="162"/>
      <c r="AJ31" s="162" t="e">
        <f t="shared" si="0"/>
        <v>#DIV/0!</v>
      </c>
      <c r="AK31" s="162"/>
      <c r="AL31" s="162"/>
      <c r="AM31" s="162"/>
      <c r="AN31" s="162"/>
      <c r="AO31" s="162"/>
      <c r="AP31" s="162"/>
    </row>
    <row r="32" spans="3:42" ht="12.75">
      <c r="C32" s="160">
        <v>4</v>
      </c>
      <c r="D32" s="160"/>
      <c r="E32" s="160"/>
      <c r="F32" s="160"/>
      <c r="G32" s="160" t="s">
        <v>255</v>
      </c>
      <c r="H32" s="160"/>
      <c r="I32" s="160"/>
      <c r="J32" s="160"/>
      <c r="K32" s="160"/>
      <c r="L32" s="160"/>
      <c r="M32" s="160"/>
      <c r="N32" s="160"/>
      <c r="O32" s="160"/>
      <c r="P32" s="160"/>
      <c r="Q32" s="160"/>
      <c r="R32" s="160"/>
      <c r="S32" s="160"/>
      <c r="T32" s="160"/>
      <c r="U32" s="160"/>
      <c r="V32" s="160"/>
      <c r="W32" s="160"/>
      <c r="X32" s="173">
        <f>'4 - Services &amp; Counseling'!AA21</f>
        <v>0</v>
      </c>
      <c r="Y32" s="173"/>
      <c r="Z32" s="173"/>
      <c r="AA32" s="173"/>
      <c r="AB32" s="173"/>
      <c r="AC32" s="173"/>
      <c r="AD32" s="162" t="e">
        <f t="shared" si="1"/>
        <v>#DIV/0!</v>
      </c>
      <c r="AE32" s="162"/>
      <c r="AF32" s="162"/>
      <c r="AG32" s="162"/>
      <c r="AH32" s="162"/>
      <c r="AI32" s="162"/>
      <c r="AJ32" s="162" t="e">
        <f t="shared" si="0"/>
        <v>#DIV/0!</v>
      </c>
      <c r="AK32" s="162"/>
      <c r="AL32" s="162"/>
      <c r="AM32" s="162"/>
      <c r="AN32" s="162"/>
      <c r="AO32" s="162"/>
      <c r="AP32" s="162"/>
    </row>
    <row r="33" spans="3:42" ht="12.75">
      <c r="C33" s="172">
        <v>5</v>
      </c>
      <c r="D33" s="172"/>
      <c r="E33" s="172"/>
      <c r="F33" s="172"/>
      <c r="G33" s="160" t="s">
        <v>253</v>
      </c>
      <c r="H33" s="160"/>
      <c r="I33" s="160"/>
      <c r="J33" s="160"/>
      <c r="K33" s="160"/>
      <c r="L33" s="160"/>
      <c r="M33" s="160"/>
      <c r="N33" s="160"/>
      <c r="O33" s="160"/>
      <c r="P33" s="160"/>
      <c r="Q33" s="160"/>
      <c r="R33" s="160"/>
      <c r="S33" s="160"/>
      <c r="T33" s="160"/>
      <c r="U33" s="160"/>
      <c r="V33" s="160"/>
      <c r="W33" s="160"/>
      <c r="X33" s="173" t="e">
        <f>'5 - Labor &amp; Pro Services'!AC25</f>
        <v>#DIV/0!</v>
      </c>
      <c r="Y33" s="173"/>
      <c r="Z33" s="173"/>
      <c r="AA33" s="173"/>
      <c r="AB33" s="173"/>
      <c r="AC33" s="173"/>
      <c r="AD33" s="162" t="e">
        <f t="shared" si="1"/>
        <v>#DIV/0!</v>
      </c>
      <c r="AE33" s="162"/>
      <c r="AF33" s="162"/>
      <c r="AG33" s="162"/>
      <c r="AH33" s="162"/>
      <c r="AI33" s="162"/>
      <c r="AJ33" s="162" t="e">
        <f t="shared" si="0"/>
        <v>#DIV/0!</v>
      </c>
      <c r="AK33" s="162"/>
      <c r="AL33" s="162"/>
      <c r="AM33" s="162"/>
      <c r="AN33" s="162"/>
      <c r="AO33" s="162"/>
      <c r="AP33" s="162"/>
    </row>
    <row r="34" spans="3:42" ht="12.75">
      <c r="C34" s="172">
        <v>6</v>
      </c>
      <c r="D34" s="172"/>
      <c r="E34" s="172"/>
      <c r="F34" s="172"/>
      <c r="G34" s="160" t="s">
        <v>12</v>
      </c>
      <c r="H34" s="160"/>
      <c r="I34" s="160"/>
      <c r="J34" s="160"/>
      <c r="K34" s="160"/>
      <c r="L34" s="160"/>
      <c r="M34" s="160"/>
      <c r="N34" s="160"/>
      <c r="O34" s="160"/>
      <c r="P34" s="160"/>
      <c r="Q34" s="160"/>
      <c r="R34" s="160"/>
      <c r="S34" s="160"/>
      <c r="T34" s="160"/>
      <c r="U34" s="160"/>
      <c r="V34" s="160"/>
      <c r="W34" s="160"/>
      <c r="X34" s="173">
        <f>'6 - Sweat Equity'!AB25</f>
        <v>0</v>
      </c>
      <c r="Y34" s="173"/>
      <c r="Z34" s="173"/>
      <c r="AA34" s="173"/>
      <c r="AB34" s="173"/>
      <c r="AC34" s="173"/>
      <c r="AD34" s="162" t="e">
        <f t="shared" si="1"/>
        <v>#DIV/0!</v>
      </c>
      <c r="AE34" s="162"/>
      <c r="AF34" s="162"/>
      <c r="AG34" s="162"/>
      <c r="AH34" s="162"/>
      <c r="AI34" s="162"/>
      <c r="AJ34" s="162" t="e">
        <f t="shared" si="0"/>
        <v>#DIV/0!</v>
      </c>
      <c r="AK34" s="162"/>
      <c r="AL34" s="162"/>
      <c r="AM34" s="162"/>
      <c r="AN34" s="162"/>
      <c r="AO34" s="162"/>
      <c r="AP34" s="162"/>
    </row>
    <row r="35" spans="3:42" ht="12.75">
      <c r="C35" s="172">
        <v>7</v>
      </c>
      <c r="D35" s="172"/>
      <c r="E35" s="172"/>
      <c r="F35" s="172"/>
      <c r="G35" s="160" t="s">
        <v>254</v>
      </c>
      <c r="H35" s="160"/>
      <c r="I35" s="160"/>
      <c r="J35" s="160"/>
      <c r="K35" s="160"/>
      <c r="L35" s="160"/>
      <c r="M35" s="160"/>
      <c r="N35" s="160"/>
      <c r="O35" s="160"/>
      <c r="P35" s="160"/>
      <c r="Q35" s="160"/>
      <c r="R35" s="160"/>
      <c r="S35" s="160"/>
      <c r="T35" s="160"/>
      <c r="U35" s="160"/>
      <c r="V35" s="160"/>
      <c r="W35" s="160"/>
      <c r="X35" s="173" t="e">
        <f>'7 - Donated Mater &amp; Equip'!AC17</f>
        <v>#DIV/0!</v>
      </c>
      <c r="Y35" s="173"/>
      <c r="Z35" s="173"/>
      <c r="AA35" s="173"/>
      <c r="AB35" s="173"/>
      <c r="AC35" s="173"/>
      <c r="AD35" s="162" t="e">
        <f t="shared" si="1"/>
        <v>#DIV/0!</v>
      </c>
      <c r="AE35" s="162"/>
      <c r="AF35" s="162"/>
      <c r="AG35" s="162"/>
      <c r="AH35" s="162"/>
      <c r="AI35" s="162"/>
      <c r="AJ35" s="162" t="e">
        <f t="shared" si="0"/>
        <v>#DIV/0!</v>
      </c>
      <c r="AK35" s="162"/>
      <c r="AL35" s="162"/>
      <c r="AM35" s="162"/>
      <c r="AN35" s="162"/>
      <c r="AO35" s="162"/>
      <c r="AP35" s="162"/>
    </row>
    <row r="36" spans="3:42" s="2" customFormat="1" ht="12.75">
      <c r="C36" s="172">
        <v>8</v>
      </c>
      <c r="D36" s="172"/>
      <c r="E36" s="172"/>
      <c r="F36" s="172"/>
      <c r="G36" s="160" t="s">
        <v>363</v>
      </c>
      <c r="H36" s="160"/>
      <c r="I36" s="160"/>
      <c r="J36" s="160"/>
      <c r="K36" s="160"/>
      <c r="L36" s="160"/>
      <c r="M36" s="160"/>
      <c r="N36" s="160"/>
      <c r="O36" s="160"/>
      <c r="P36" s="160"/>
      <c r="Q36" s="160"/>
      <c r="R36" s="160"/>
      <c r="S36" s="160"/>
      <c r="T36" s="160"/>
      <c r="U36" s="160"/>
      <c r="V36" s="160"/>
      <c r="W36" s="160"/>
      <c r="X36" s="173">
        <f>'8 - BMIR - Permanent Loan'!AM58</f>
        <v>0</v>
      </c>
      <c r="Y36" s="173"/>
      <c r="Z36" s="173"/>
      <c r="AA36" s="173"/>
      <c r="AB36" s="173"/>
      <c r="AC36" s="173"/>
      <c r="AD36" s="162" t="e">
        <f t="shared" si="1"/>
        <v>#DIV/0!</v>
      </c>
      <c r="AE36" s="162"/>
      <c r="AF36" s="162"/>
      <c r="AG36" s="162"/>
      <c r="AH36" s="162"/>
      <c r="AI36" s="162"/>
      <c r="AJ36" s="162" t="e">
        <f t="shared" si="0"/>
        <v>#DIV/0!</v>
      </c>
      <c r="AK36" s="162"/>
      <c r="AL36" s="162"/>
      <c r="AM36" s="162"/>
      <c r="AN36" s="162"/>
      <c r="AO36" s="162"/>
      <c r="AP36" s="162"/>
    </row>
    <row r="37" spans="3:42" ht="12.75">
      <c r="C37" s="172">
        <v>9</v>
      </c>
      <c r="D37" s="172"/>
      <c r="E37" s="172"/>
      <c r="F37" s="172"/>
      <c r="G37" s="160" t="s">
        <v>180</v>
      </c>
      <c r="H37" s="160"/>
      <c r="I37" s="160"/>
      <c r="J37" s="160"/>
      <c r="K37" s="160"/>
      <c r="L37" s="160"/>
      <c r="M37" s="160"/>
      <c r="N37" s="160"/>
      <c r="O37" s="160"/>
      <c r="P37" s="160"/>
      <c r="Q37" s="160"/>
      <c r="R37" s="160"/>
      <c r="S37" s="160"/>
      <c r="T37" s="160"/>
      <c r="U37" s="160"/>
      <c r="V37" s="160"/>
      <c r="W37" s="160"/>
      <c r="X37" s="173">
        <f>'9 - BMIR Construction Loan'!AK52</f>
        <v>0</v>
      </c>
      <c r="Y37" s="173"/>
      <c r="Z37" s="173"/>
      <c r="AA37" s="173"/>
      <c r="AB37" s="173"/>
      <c r="AC37" s="173"/>
      <c r="AD37" s="162" t="e">
        <f t="shared" si="1"/>
        <v>#DIV/0!</v>
      </c>
      <c r="AE37" s="162"/>
      <c r="AF37" s="162"/>
      <c r="AG37" s="162"/>
      <c r="AH37" s="162"/>
      <c r="AI37" s="162"/>
      <c r="AJ37" s="162" t="e">
        <f t="shared" si="0"/>
        <v>#DIV/0!</v>
      </c>
      <c r="AK37" s="162"/>
      <c r="AL37" s="162"/>
      <c r="AM37" s="162"/>
      <c r="AN37" s="162"/>
      <c r="AO37" s="162"/>
      <c r="AP37" s="162"/>
    </row>
    <row r="38" spans="3:42" ht="12.75">
      <c r="C38" s="172">
        <v>10</v>
      </c>
      <c r="D38" s="172"/>
      <c r="E38" s="172"/>
      <c r="F38" s="172"/>
      <c r="G38" s="160" t="s">
        <v>256</v>
      </c>
      <c r="H38" s="160"/>
      <c r="I38" s="160"/>
      <c r="J38" s="160"/>
      <c r="K38" s="160"/>
      <c r="L38" s="160"/>
      <c r="M38" s="160"/>
      <c r="N38" s="160"/>
      <c r="O38" s="160"/>
      <c r="P38" s="160"/>
      <c r="Q38" s="160"/>
      <c r="R38" s="160"/>
      <c r="S38" s="160"/>
      <c r="T38" s="160"/>
      <c r="U38" s="160"/>
      <c r="V38" s="160"/>
      <c r="W38" s="160"/>
      <c r="X38" s="173" t="e">
        <f>'10 - Tax Exemption'!X46</f>
        <v>#DIV/0!</v>
      </c>
      <c r="Y38" s="173"/>
      <c r="Z38" s="173"/>
      <c r="AA38" s="173"/>
      <c r="AB38" s="173"/>
      <c r="AC38" s="173"/>
      <c r="AD38" s="162" t="e">
        <f t="shared" si="1"/>
        <v>#DIV/0!</v>
      </c>
      <c r="AE38" s="162"/>
      <c r="AF38" s="162"/>
      <c r="AG38" s="162"/>
      <c r="AH38" s="162"/>
      <c r="AI38" s="162"/>
      <c r="AJ38" s="162" t="e">
        <f t="shared" si="0"/>
        <v>#DIV/0!</v>
      </c>
      <c r="AK38" s="162"/>
      <c r="AL38" s="162"/>
      <c r="AM38" s="162"/>
      <c r="AN38" s="162"/>
      <c r="AO38" s="162"/>
      <c r="AP38" s="162"/>
    </row>
    <row r="39" spans="3:42" ht="12.75">
      <c r="C39" s="172">
        <v>11</v>
      </c>
      <c r="D39" s="172"/>
      <c r="E39" s="172"/>
      <c r="F39" s="172"/>
      <c r="G39" s="160" t="s">
        <v>257</v>
      </c>
      <c r="H39" s="160"/>
      <c r="I39" s="160"/>
      <c r="J39" s="160"/>
      <c r="K39" s="160"/>
      <c r="L39" s="160"/>
      <c r="M39" s="160"/>
      <c r="N39" s="160"/>
      <c r="O39" s="160"/>
      <c r="P39" s="160"/>
      <c r="Q39" s="160"/>
      <c r="R39" s="160"/>
      <c r="S39" s="160"/>
      <c r="T39" s="160"/>
      <c r="U39" s="160"/>
      <c r="V39" s="160"/>
      <c r="W39" s="160"/>
      <c r="X39" s="177" t="e">
        <f>'11 - Tax Abatement'!Y50</f>
        <v>#DIV/0!</v>
      </c>
      <c r="Y39" s="178"/>
      <c r="Z39" s="178"/>
      <c r="AA39" s="178"/>
      <c r="AB39" s="178"/>
      <c r="AC39" s="179"/>
      <c r="AD39" s="162" t="e">
        <f t="shared" si="1"/>
        <v>#DIV/0!</v>
      </c>
      <c r="AE39" s="162"/>
      <c r="AF39" s="162"/>
      <c r="AG39" s="162"/>
      <c r="AH39" s="162"/>
      <c r="AI39" s="162"/>
      <c r="AJ39" s="162" t="e">
        <f t="shared" si="0"/>
        <v>#DIV/0!</v>
      </c>
      <c r="AK39" s="162"/>
      <c r="AL39" s="162"/>
      <c r="AM39" s="162"/>
      <c r="AN39" s="162"/>
      <c r="AO39" s="162"/>
      <c r="AP39" s="162"/>
    </row>
    <row r="40" spans="3:42" ht="12.75">
      <c r="C40" s="174">
        <v>12</v>
      </c>
      <c r="D40" s="175"/>
      <c r="E40" s="175"/>
      <c r="F40" s="176"/>
      <c r="G40" s="160" t="s">
        <v>90</v>
      </c>
      <c r="H40" s="160"/>
      <c r="I40" s="160"/>
      <c r="J40" s="160"/>
      <c r="K40" s="160"/>
      <c r="L40" s="160"/>
      <c r="M40" s="160"/>
      <c r="N40" s="160"/>
      <c r="O40" s="160"/>
      <c r="P40" s="160"/>
      <c r="Q40" s="160"/>
      <c r="R40" s="160"/>
      <c r="S40" s="160"/>
      <c r="T40" s="160"/>
      <c r="U40" s="160"/>
      <c r="V40" s="160"/>
      <c r="W40" s="160"/>
      <c r="X40" s="177" t="e">
        <f>'12 - Other Gov''t Fees'!Z16</f>
        <v>#DIV/0!</v>
      </c>
      <c r="Y40" s="178"/>
      <c r="Z40" s="178"/>
      <c r="AA40" s="178"/>
      <c r="AB40" s="178"/>
      <c r="AC40" s="179"/>
      <c r="AD40" s="162" t="e">
        <f t="shared" si="1"/>
        <v>#DIV/0!</v>
      </c>
      <c r="AE40" s="162"/>
      <c r="AF40" s="162"/>
      <c r="AG40" s="162"/>
      <c r="AH40" s="162"/>
      <c r="AI40" s="162"/>
      <c r="AJ40" s="162" t="e">
        <f t="shared" si="0"/>
        <v>#DIV/0!</v>
      </c>
      <c r="AK40" s="162"/>
      <c r="AL40" s="162"/>
      <c r="AM40" s="162"/>
      <c r="AN40" s="162"/>
      <c r="AO40" s="162"/>
      <c r="AP40" s="162"/>
    </row>
    <row r="41" spans="3:42" ht="12.75">
      <c r="C41" s="174">
        <v>13</v>
      </c>
      <c r="D41" s="175"/>
      <c r="E41" s="175"/>
      <c r="F41" s="176"/>
      <c r="G41" s="160" t="s">
        <v>140</v>
      </c>
      <c r="H41" s="160"/>
      <c r="I41" s="160"/>
      <c r="J41" s="160"/>
      <c r="K41" s="160"/>
      <c r="L41" s="160"/>
      <c r="M41" s="160"/>
      <c r="N41" s="160"/>
      <c r="O41" s="160"/>
      <c r="P41" s="160"/>
      <c r="Q41" s="160"/>
      <c r="R41" s="160"/>
      <c r="S41" s="160"/>
      <c r="T41" s="160"/>
      <c r="U41" s="160"/>
      <c r="V41" s="160"/>
      <c r="W41" s="160"/>
      <c r="X41" s="177" t="e">
        <f>'13 - Donated Land'!Y40</f>
        <v>#DIV/0!</v>
      </c>
      <c r="Y41" s="178"/>
      <c r="Z41" s="178"/>
      <c r="AA41" s="178"/>
      <c r="AB41" s="178"/>
      <c r="AC41" s="179"/>
      <c r="AD41" s="162" t="e">
        <f t="shared" si="1"/>
        <v>#DIV/0!</v>
      </c>
      <c r="AE41" s="162"/>
      <c r="AF41" s="162"/>
      <c r="AG41" s="162"/>
      <c r="AH41" s="162"/>
      <c r="AI41" s="162"/>
      <c r="AJ41" s="162" t="e">
        <f t="shared" si="0"/>
        <v>#DIV/0!</v>
      </c>
      <c r="AK41" s="162"/>
      <c r="AL41" s="162"/>
      <c r="AM41" s="162"/>
      <c r="AN41" s="162"/>
      <c r="AO41" s="162"/>
      <c r="AP41" s="162"/>
    </row>
    <row r="42" spans="3:42" ht="12.75">
      <c r="C42" s="174">
        <v>14</v>
      </c>
      <c r="D42" s="175"/>
      <c r="E42" s="175"/>
      <c r="F42" s="176"/>
      <c r="G42" s="160" t="s">
        <v>258</v>
      </c>
      <c r="H42" s="160"/>
      <c r="I42" s="160"/>
      <c r="J42" s="160"/>
      <c r="K42" s="160"/>
      <c r="L42" s="160"/>
      <c r="M42" s="160"/>
      <c r="N42" s="160"/>
      <c r="O42" s="160"/>
      <c r="P42" s="160"/>
      <c r="Q42" s="160"/>
      <c r="R42" s="160"/>
      <c r="S42" s="160"/>
      <c r="T42" s="160"/>
      <c r="U42" s="160"/>
      <c r="V42" s="160"/>
      <c r="W42" s="160"/>
      <c r="X42" s="177">
        <f>'14 - Infrastructure'!Z37</f>
        <v>0</v>
      </c>
      <c r="Y42" s="178"/>
      <c r="Z42" s="178"/>
      <c r="AA42" s="178"/>
      <c r="AB42" s="178"/>
      <c r="AC42" s="179"/>
      <c r="AD42" s="162" t="e">
        <f t="shared" si="1"/>
        <v>#DIV/0!</v>
      </c>
      <c r="AE42" s="162"/>
      <c r="AF42" s="162"/>
      <c r="AG42" s="162"/>
      <c r="AH42" s="162"/>
      <c r="AI42" s="162"/>
      <c r="AJ42" s="162" t="e">
        <f t="shared" si="0"/>
        <v>#DIV/0!</v>
      </c>
      <c r="AK42" s="162"/>
      <c r="AL42" s="162"/>
      <c r="AM42" s="162"/>
      <c r="AN42" s="162"/>
      <c r="AO42" s="162"/>
      <c r="AP42" s="162"/>
    </row>
    <row r="43" spans="3:42" ht="12.75">
      <c r="C43" s="172">
        <v>15</v>
      </c>
      <c r="D43" s="172"/>
      <c r="E43" s="172"/>
      <c r="F43" s="172"/>
      <c r="G43" s="160" t="s">
        <v>259</v>
      </c>
      <c r="H43" s="160"/>
      <c r="I43" s="160"/>
      <c r="J43" s="160"/>
      <c r="K43" s="160"/>
      <c r="L43" s="160"/>
      <c r="M43" s="160"/>
      <c r="N43" s="160"/>
      <c r="O43" s="160"/>
      <c r="P43" s="160"/>
      <c r="Q43" s="160"/>
      <c r="R43" s="160"/>
      <c r="S43" s="160"/>
      <c r="T43" s="160"/>
      <c r="U43" s="160"/>
      <c r="V43" s="160"/>
      <c r="W43" s="160"/>
      <c r="X43" s="173">
        <f>'15 - Bonds'!Y26</f>
        <v>0</v>
      </c>
      <c r="Y43" s="173"/>
      <c r="Z43" s="173"/>
      <c r="AA43" s="173"/>
      <c r="AB43" s="173"/>
      <c r="AC43" s="173"/>
      <c r="AD43" s="162" t="e">
        <f>X43+AD42</f>
        <v>#DIV/0!</v>
      </c>
      <c r="AE43" s="162"/>
      <c r="AF43" s="162"/>
      <c r="AG43" s="162"/>
      <c r="AH43" s="162"/>
      <c r="AI43" s="162"/>
      <c r="AJ43" s="162" t="e">
        <f>$AA$25-AD43</f>
        <v>#DIV/0!</v>
      </c>
      <c r="AK43" s="162"/>
      <c r="AL43" s="162"/>
      <c r="AM43" s="162"/>
      <c r="AN43" s="162"/>
      <c r="AO43" s="162"/>
      <c r="AP43" s="162"/>
    </row>
    <row r="45" spans="13:32" ht="12.75">
      <c r="M45" s="180" t="s">
        <v>170</v>
      </c>
      <c r="N45" s="181"/>
      <c r="O45" s="181"/>
      <c r="P45" s="181"/>
      <c r="Q45" s="181"/>
      <c r="R45" s="181"/>
      <c r="S45" s="181"/>
      <c r="T45" s="181"/>
      <c r="U45" s="181"/>
      <c r="V45" s="181"/>
      <c r="W45" s="181"/>
      <c r="X45" s="181"/>
      <c r="Y45" s="181"/>
      <c r="Z45" s="181"/>
      <c r="AA45" s="181"/>
      <c r="AB45" s="182"/>
      <c r="AC45" s="186" t="e">
        <f>IF(AJ43&lt;=0,"Yes","No")</f>
        <v>#DIV/0!</v>
      </c>
      <c r="AD45" s="187"/>
      <c r="AE45" s="187"/>
      <c r="AF45" s="188"/>
    </row>
    <row r="46" spans="13:32" ht="12.75">
      <c r="M46" s="183"/>
      <c r="N46" s="184"/>
      <c r="O46" s="184"/>
      <c r="P46" s="184"/>
      <c r="Q46" s="184"/>
      <c r="R46" s="184"/>
      <c r="S46" s="184"/>
      <c r="T46" s="184"/>
      <c r="U46" s="184"/>
      <c r="V46" s="184"/>
      <c r="W46" s="184"/>
      <c r="X46" s="184"/>
      <c r="Y46" s="184"/>
      <c r="Z46" s="184"/>
      <c r="AA46" s="184"/>
      <c r="AB46" s="185"/>
      <c r="AC46" s="189"/>
      <c r="AD46" s="190"/>
      <c r="AE46" s="190"/>
      <c r="AF46" s="191"/>
    </row>
    <row r="48" spans="1:48" s="19" customFormat="1" ht="12.75">
      <c r="A48" s="25" t="s">
        <v>149</v>
      </c>
      <c r="B48" s="1"/>
      <c r="C48" s="1"/>
      <c r="D48" s="1"/>
      <c r="E48" s="1"/>
      <c r="F48" s="1"/>
      <c r="G48" s="5"/>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s="21" customFormat="1" ht="12.75">
      <c r="A49" s="5"/>
      <c r="B49" s="20"/>
      <c r="C49" s="20"/>
      <c r="D49" s="20"/>
      <c r="E49" s="20"/>
      <c r="F49" s="20"/>
      <c r="G49" s="20"/>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2:46" ht="12.75">
      <c r="B50" s="163"/>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5"/>
    </row>
    <row r="51" spans="2:46" ht="12.75">
      <c r="B51" s="166"/>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8"/>
    </row>
    <row r="52" spans="2:46" ht="12.75">
      <c r="B52" s="166"/>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8"/>
    </row>
    <row r="53" spans="2:46" ht="12.75">
      <c r="B53" s="166"/>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8"/>
    </row>
    <row r="54" spans="2:46" ht="12.75">
      <c r="B54" s="166"/>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8"/>
    </row>
    <row r="55" spans="2:46" ht="12.75">
      <c r="B55" s="169"/>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1"/>
    </row>
  </sheetData>
  <sheetProtection password="C780" sheet="1" objects="1" scenarios="1"/>
  <mergeCells count="131">
    <mergeCell ref="K24:Z24"/>
    <mergeCell ref="K25:Z25"/>
    <mergeCell ref="C27:F27"/>
    <mergeCell ref="K22:Z22"/>
    <mergeCell ref="K23:Z23"/>
    <mergeCell ref="A17:M17"/>
    <mergeCell ref="A18:M18"/>
    <mergeCell ref="N17:Q17"/>
    <mergeCell ref="K21:Z21"/>
    <mergeCell ref="R17:U17"/>
    <mergeCell ref="A13:M14"/>
    <mergeCell ref="A15:M15"/>
    <mergeCell ref="N10:Q10"/>
    <mergeCell ref="R10:U10"/>
    <mergeCell ref="N11:Q11"/>
    <mergeCell ref="R11:U11"/>
    <mergeCell ref="A7:M7"/>
    <mergeCell ref="A8:M8"/>
    <mergeCell ref="N7:S7"/>
    <mergeCell ref="A10:M10"/>
    <mergeCell ref="A11:M11"/>
    <mergeCell ref="V10:Y10"/>
    <mergeCell ref="V11:Y11"/>
    <mergeCell ref="C30:F30"/>
    <mergeCell ref="X30:AC30"/>
    <mergeCell ref="AD30:AI30"/>
    <mergeCell ref="AJ30:AP30"/>
    <mergeCell ref="C39:F39"/>
    <mergeCell ref="X39:AC39"/>
    <mergeCell ref="AD39:AI39"/>
    <mergeCell ref="X32:AC32"/>
    <mergeCell ref="C35:F35"/>
    <mergeCell ref="X33:AC33"/>
    <mergeCell ref="AJ40:AP40"/>
    <mergeCell ref="AD40:AI40"/>
    <mergeCell ref="G40:W40"/>
    <mergeCell ref="G39:W39"/>
    <mergeCell ref="AJ39:AP39"/>
    <mergeCell ref="C38:F38"/>
    <mergeCell ref="X38:AC38"/>
    <mergeCell ref="AD38:AI38"/>
    <mergeCell ref="AJ38:AP38"/>
    <mergeCell ref="K3:X3"/>
    <mergeCell ref="K4:X4"/>
    <mergeCell ref="K5:X5"/>
    <mergeCell ref="AH3:AS3"/>
    <mergeCell ref="AH4:AS4"/>
    <mergeCell ref="AA20:AH20"/>
    <mergeCell ref="U13:AA14"/>
    <mergeCell ref="AB13:AF14"/>
    <mergeCell ref="N15:T15"/>
    <mergeCell ref="U15:AA15"/>
    <mergeCell ref="AB15:AF15"/>
    <mergeCell ref="N13:T14"/>
    <mergeCell ref="AA21:AH21"/>
    <mergeCell ref="AA22:AH22"/>
    <mergeCell ref="AA23:AH23"/>
    <mergeCell ref="AA25:AH25"/>
    <mergeCell ref="AA24:AH24"/>
    <mergeCell ref="N18:Q18"/>
    <mergeCell ref="R18:U18"/>
    <mergeCell ref="K20:Z20"/>
    <mergeCell ref="G28:W28"/>
    <mergeCell ref="AJ27:AP27"/>
    <mergeCell ref="AJ28:AP28"/>
    <mergeCell ref="AJ29:AP29"/>
    <mergeCell ref="G36:W36"/>
    <mergeCell ref="C28:F28"/>
    <mergeCell ref="C29:F29"/>
    <mergeCell ref="AD27:AI27"/>
    <mergeCell ref="AD28:AI28"/>
    <mergeCell ref="AD29:AI29"/>
    <mergeCell ref="X27:AC27"/>
    <mergeCell ref="X28:AC28"/>
    <mergeCell ref="X29:AC29"/>
    <mergeCell ref="G27:W27"/>
    <mergeCell ref="C34:F34"/>
    <mergeCell ref="G31:W31"/>
    <mergeCell ref="G32:W32"/>
    <mergeCell ref="G34:W34"/>
    <mergeCell ref="C31:F31"/>
    <mergeCell ref="G33:W33"/>
    <mergeCell ref="A1:AS1"/>
    <mergeCell ref="AD33:AI33"/>
    <mergeCell ref="AD32:AI32"/>
    <mergeCell ref="AJ32:AP32"/>
    <mergeCell ref="AJ31:AP31"/>
    <mergeCell ref="G29:W29"/>
    <mergeCell ref="G30:W30"/>
    <mergeCell ref="C32:F32"/>
    <mergeCell ref="X31:AC31"/>
    <mergeCell ref="C33:F33"/>
    <mergeCell ref="M45:AB46"/>
    <mergeCell ref="AC45:AF46"/>
    <mergeCell ref="X43:AC43"/>
    <mergeCell ref="C41:F41"/>
    <mergeCell ref="C42:F42"/>
    <mergeCell ref="G41:W41"/>
    <mergeCell ref="X41:AC41"/>
    <mergeCell ref="G42:W42"/>
    <mergeCell ref="X42:AC42"/>
    <mergeCell ref="AD31:AI31"/>
    <mergeCell ref="G35:W35"/>
    <mergeCell ref="C40:F40"/>
    <mergeCell ref="X40:AC40"/>
    <mergeCell ref="AD34:AI34"/>
    <mergeCell ref="C36:F36"/>
    <mergeCell ref="C37:F37"/>
    <mergeCell ref="G37:W37"/>
    <mergeCell ref="G38:W38"/>
    <mergeCell ref="AD37:AI37"/>
    <mergeCell ref="C43:F43"/>
    <mergeCell ref="AJ33:AP33"/>
    <mergeCell ref="X35:AC35"/>
    <mergeCell ref="X37:AC37"/>
    <mergeCell ref="AD35:AI35"/>
    <mergeCell ref="AJ35:AP35"/>
    <mergeCell ref="X36:AC36"/>
    <mergeCell ref="AD36:AI36"/>
    <mergeCell ref="X34:AC34"/>
    <mergeCell ref="AJ36:AP36"/>
    <mergeCell ref="AJ43:AP43"/>
    <mergeCell ref="AJ41:AP41"/>
    <mergeCell ref="AD41:AI41"/>
    <mergeCell ref="AJ34:AP34"/>
    <mergeCell ref="AJ37:AP37"/>
    <mergeCell ref="B50:AT55"/>
    <mergeCell ref="AD43:AI43"/>
    <mergeCell ref="AD42:AI42"/>
    <mergeCell ref="AJ42:AP42"/>
    <mergeCell ref="G43:W43"/>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3.xml><?xml version="1.0" encoding="utf-8"?>
<worksheet xmlns="http://schemas.openxmlformats.org/spreadsheetml/2006/main" xmlns:r="http://schemas.openxmlformats.org/officeDocument/2006/relationships">
  <sheetPr codeName="Sheet13"/>
  <dimension ref="A1:AS105"/>
  <sheetViews>
    <sheetView zoomScalePageLayoutView="0" workbookViewId="0" topLeftCell="A4">
      <selection activeCell="V47" sqref="V47"/>
    </sheetView>
  </sheetViews>
  <sheetFormatPr defaultColWidth="2.00390625" defaultRowHeight="12.75"/>
  <cols>
    <col min="1" max="16384" width="2.00390625" style="1" customWidth="1"/>
  </cols>
  <sheetData>
    <row r="1" spans="1:45" ht="19.5" thickBot="1">
      <c r="A1" s="147" t="s">
        <v>142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row>
    <row r="2" ht="13.5" thickTop="1">
      <c r="A2" s="2" t="s">
        <v>22</v>
      </c>
    </row>
    <row r="3" ht="12.75">
      <c r="A3" s="2"/>
    </row>
    <row r="4" spans="2:11" ht="12.75">
      <c r="B4" s="1" t="s">
        <v>17</v>
      </c>
      <c r="K4" s="14"/>
    </row>
    <row r="5" spans="2:11" ht="12.75">
      <c r="B5" s="1" t="s">
        <v>63</v>
      </c>
      <c r="K5" s="14"/>
    </row>
    <row r="6" spans="2:11" ht="12.75">
      <c r="B6" s="1" t="s">
        <v>64</v>
      </c>
      <c r="K6" s="14"/>
    </row>
    <row r="7" spans="2:11" ht="12.75">
      <c r="B7" s="1" t="s">
        <v>21</v>
      </c>
      <c r="K7" s="5"/>
    </row>
    <row r="8" ht="12.75">
      <c r="K8" s="14"/>
    </row>
    <row r="9" spans="1:45" ht="12.75">
      <c r="A9" s="216" t="s">
        <v>15</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row>
    <row r="10" spans="1:45" ht="12.75">
      <c r="A10" s="216" t="s">
        <v>16</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row>
    <row r="11" spans="1:11" ht="12.75">
      <c r="A11" s="2"/>
      <c r="J11" s="5"/>
      <c r="K11" s="9"/>
    </row>
    <row r="12" spans="7:39" ht="12.75">
      <c r="G12" s="219" t="s">
        <v>65</v>
      </c>
      <c r="H12" s="220"/>
      <c r="I12" s="220"/>
      <c r="J12" s="220"/>
      <c r="K12" s="220"/>
      <c r="L12" s="220"/>
      <c r="M12" s="220"/>
      <c r="N12" s="220"/>
      <c r="O12" s="220"/>
      <c r="P12" s="220"/>
      <c r="Q12" s="220"/>
      <c r="R12" s="220"/>
      <c r="S12" s="220"/>
      <c r="T12" s="220"/>
      <c r="U12" s="220"/>
      <c r="V12" s="220"/>
      <c r="W12" s="220"/>
      <c r="X12" s="219" t="s">
        <v>66</v>
      </c>
      <c r="Y12" s="220"/>
      <c r="Z12" s="220"/>
      <c r="AA12" s="220"/>
      <c r="AB12" s="220"/>
      <c r="AC12" s="220"/>
      <c r="AD12" s="220"/>
      <c r="AE12" s="219" t="s">
        <v>66</v>
      </c>
      <c r="AF12" s="220"/>
      <c r="AG12" s="220"/>
      <c r="AH12" s="220"/>
      <c r="AI12" s="220"/>
      <c r="AJ12" s="220"/>
      <c r="AK12" s="220"/>
      <c r="AL12" s="220"/>
      <c r="AM12" s="229"/>
    </row>
    <row r="13" spans="7:39" ht="12.75">
      <c r="G13" s="217"/>
      <c r="H13" s="218"/>
      <c r="I13" s="218"/>
      <c r="J13" s="218"/>
      <c r="K13" s="218"/>
      <c r="L13" s="218"/>
      <c r="M13" s="218"/>
      <c r="N13" s="218"/>
      <c r="O13" s="218"/>
      <c r="P13" s="218"/>
      <c r="Q13" s="218"/>
      <c r="R13" s="218"/>
      <c r="S13" s="218"/>
      <c r="T13" s="218"/>
      <c r="U13" s="218"/>
      <c r="V13" s="218"/>
      <c r="W13" s="218"/>
      <c r="X13" s="217" t="s">
        <v>67</v>
      </c>
      <c r="Y13" s="218"/>
      <c r="Z13" s="218"/>
      <c r="AA13" s="218"/>
      <c r="AB13" s="218"/>
      <c r="AC13" s="218"/>
      <c r="AD13" s="218"/>
      <c r="AE13" s="217" t="s">
        <v>48</v>
      </c>
      <c r="AF13" s="218"/>
      <c r="AG13" s="218"/>
      <c r="AH13" s="218"/>
      <c r="AI13" s="218"/>
      <c r="AJ13" s="218"/>
      <c r="AK13" s="218"/>
      <c r="AL13" s="218"/>
      <c r="AM13" s="230"/>
    </row>
    <row r="14" spans="7:39" ht="12.75">
      <c r="G14" s="227"/>
      <c r="H14" s="228"/>
      <c r="I14" s="228"/>
      <c r="J14" s="228"/>
      <c r="K14" s="228"/>
      <c r="L14" s="228"/>
      <c r="M14" s="228"/>
      <c r="N14" s="228"/>
      <c r="O14" s="228"/>
      <c r="P14" s="228"/>
      <c r="Q14" s="228"/>
      <c r="R14" s="228"/>
      <c r="S14" s="228"/>
      <c r="T14" s="228"/>
      <c r="U14" s="228"/>
      <c r="V14" s="228"/>
      <c r="W14" s="228"/>
      <c r="X14" s="197" t="s">
        <v>317</v>
      </c>
      <c r="Y14" s="198"/>
      <c r="Z14" s="198"/>
      <c r="AA14" s="198"/>
      <c r="AB14" s="198"/>
      <c r="AC14" s="198"/>
      <c r="AD14" s="198"/>
      <c r="AE14" s="197" t="s">
        <v>317</v>
      </c>
      <c r="AF14" s="198"/>
      <c r="AG14" s="198"/>
      <c r="AH14" s="198"/>
      <c r="AI14" s="198"/>
      <c r="AJ14" s="198"/>
      <c r="AK14" s="198"/>
      <c r="AL14" s="198"/>
      <c r="AM14" s="199"/>
    </row>
    <row r="15" spans="7:39" ht="12.75">
      <c r="G15" s="231" t="s">
        <v>83</v>
      </c>
      <c r="H15" s="232"/>
      <c r="I15" s="232"/>
      <c r="J15" s="232"/>
      <c r="K15" s="232"/>
      <c r="L15" s="232"/>
      <c r="M15" s="232"/>
      <c r="N15" s="232"/>
      <c r="O15" s="232"/>
      <c r="P15" s="232"/>
      <c r="Q15" s="232"/>
      <c r="R15" s="232"/>
      <c r="S15" s="232"/>
      <c r="T15" s="232"/>
      <c r="U15" s="232"/>
      <c r="V15" s="232"/>
      <c r="W15" s="233"/>
      <c r="X15" s="221" t="s">
        <v>2</v>
      </c>
      <c r="Y15" s="222"/>
      <c r="Z15" s="222"/>
      <c r="AA15" s="222"/>
      <c r="AB15" s="222"/>
      <c r="AC15" s="222"/>
      <c r="AD15" s="223"/>
      <c r="AE15" s="221" t="s">
        <v>2</v>
      </c>
      <c r="AF15" s="222"/>
      <c r="AG15" s="222"/>
      <c r="AH15" s="222"/>
      <c r="AI15" s="222"/>
      <c r="AJ15" s="222"/>
      <c r="AK15" s="222"/>
      <c r="AL15" s="222"/>
      <c r="AM15" s="223"/>
    </row>
    <row r="16" spans="7:39" ht="12.75">
      <c r="G16" s="231" t="s">
        <v>20</v>
      </c>
      <c r="H16" s="232"/>
      <c r="I16" s="232"/>
      <c r="J16" s="232"/>
      <c r="K16" s="232"/>
      <c r="L16" s="232"/>
      <c r="M16" s="232"/>
      <c r="N16" s="232"/>
      <c r="O16" s="232"/>
      <c r="P16" s="232"/>
      <c r="Q16" s="232"/>
      <c r="R16" s="232"/>
      <c r="S16" s="232"/>
      <c r="T16" s="232"/>
      <c r="U16" s="232"/>
      <c r="V16" s="232"/>
      <c r="W16" s="233"/>
      <c r="X16" s="240" t="s">
        <v>2</v>
      </c>
      <c r="Y16" s="241"/>
      <c r="Z16" s="241"/>
      <c r="AA16" s="241"/>
      <c r="AB16" s="241"/>
      <c r="AC16" s="241"/>
      <c r="AD16" s="242"/>
      <c r="AE16" s="224" t="s">
        <v>24</v>
      </c>
      <c r="AF16" s="225"/>
      <c r="AG16" s="225"/>
      <c r="AH16" s="225"/>
      <c r="AI16" s="225"/>
      <c r="AJ16" s="225"/>
      <c r="AK16" s="225"/>
      <c r="AL16" s="225"/>
      <c r="AM16" s="226"/>
    </row>
    <row r="17" spans="7:39" ht="12.75">
      <c r="G17" s="231" t="s">
        <v>18</v>
      </c>
      <c r="H17" s="232"/>
      <c r="I17" s="232"/>
      <c r="J17" s="232"/>
      <c r="K17" s="232"/>
      <c r="L17" s="232"/>
      <c r="M17" s="232"/>
      <c r="N17" s="232"/>
      <c r="O17" s="232"/>
      <c r="P17" s="232"/>
      <c r="Q17" s="232"/>
      <c r="R17" s="232"/>
      <c r="S17" s="232"/>
      <c r="T17" s="232"/>
      <c r="U17" s="232"/>
      <c r="V17" s="232"/>
      <c r="W17" s="233"/>
      <c r="X17" s="240" t="s">
        <v>2</v>
      </c>
      <c r="Y17" s="241"/>
      <c r="Z17" s="241"/>
      <c r="AA17" s="241"/>
      <c r="AB17" s="241"/>
      <c r="AC17" s="241"/>
      <c r="AD17" s="242"/>
      <c r="AE17" s="240" t="s">
        <v>2</v>
      </c>
      <c r="AF17" s="241"/>
      <c r="AG17" s="241"/>
      <c r="AH17" s="241"/>
      <c r="AI17" s="241"/>
      <c r="AJ17" s="241"/>
      <c r="AK17" s="241"/>
      <c r="AL17" s="241"/>
      <c r="AM17" s="242"/>
    </row>
    <row r="18" spans="7:39" ht="12.75">
      <c r="G18" s="231" t="s">
        <v>19</v>
      </c>
      <c r="H18" s="232"/>
      <c r="I18" s="232"/>
      <c r="J18" s="232"/>
      <c r="K18" s="232"/>
      <c r="L18" s="232"/>
      <c r="M18" s="232"/>
      <c r="N18" s="232"/>
      <c r="O18" s="232"/>
      <c r="P18" s="232"/>
      <c r="Q18" s="232"/>
      <c r="R18" s="232"/>
      <c r="S18" s="232"/>
      <c r="T18" s="232"/>
      <c r="U18" s="232"/>
      <c r="V18" s="232"/>
      <c r="W18" s="233"/>
      <c r="X18" s="240" t="s">
        <v>2</v>
      </c>
      <c r="Y18" s="241"/>
      <c r="Z18" s="241"/>
      <c r="AA18" s="241"/>
      <c r="AB18" s="241"/>
      <c r="AC18" s="241"/>
      <c r="AD18" s="242"/>
      <c r="AE18" s="224" t="s">
        <v>24</v>
      </c>
      <c r="AF18" s="225"/>
      <c r="AG18" s="225"/>
      <c r="AH18" s="225"/>
      <c r="AI18" s="225"/>
      <c r="AJ18" s="225"/>
      <c r="AK18" s="225"/>
      <c r="AL18" s="225"/>
      <c r="AM18" s="226"/>
    </row>
    <row r="19" spans="7:39" ht="12.75">
      <c r="G19" s="234" t="s">
        <v>84</v>
      </c>
      <c r="H19" s="235"/>
      <c r="I19" s="235"/>
      <c r="J19" s="235"/>
      <c r="K19" s="235"/>
      <c r="L19" s="235"/>
      <c r="M19" s="235"/>
      <c r="N19" s="235"/>
      <c r="O19" s="235"/>
      <c r="P19" s="235"/>
      <c r="Q19" s="235"/>
      <c r="R19" s="235"/>
      <c r="S19" s="235"/>
      <c r="T19" s="235"/>
      <c r="U19" s="235"/>
      <c r="V19" s="235"/>
      <c r="W19" s="236"/>
      <c r="X19" s="243" t="s">
        <v>2</v>
      </c>
      <c r="Y19" s="244"/>
      <c r="Z19" s="244"/>
      <c r="AA19" s="244"/>
      <c r="AB19" s="244"/>
      <c r="AC19" s="244"/>
      <c r="AD19" s="245"/>
      <c r="AE19" s="243" t="s">
        <v>2</v>
      </c>
      <c r="AF19" s="244"/>
      <c r="AG19" s="244"/>
      <c r="AH19" s="244"/>
      <c r="AI19" s="244"/>
      <c r="AJ19" s="244"/>
      <c r="AK19" s="244"/>
      <c r="AL19" s="244"/>
      <c r="AM19" s="245"/>
    </row>
    <row r="20" spans="7:39" ht="12.75">
      <c r="G20" s="237" t="s">
        <v>85</v>
      </c>
      <c r="H20" s="238"/>
      <c r="I20" s="238"/>
      <c r="J20" s="238"/>
      <c r="K20" s="238"/>
      <c r="L20" s="238"/>
      <c r="M20" s="238"/>
      <c r="N20" s="238"/>
      <c r="O20" s="238"/>
      <c r="P20" s="238"/>
      <c r="Q20" s="238"/>
      <c r="R20" s="238"/>
      <c r="S20" s="238"/>
      <c r="T20" s="238"/>
      <c r="U20" s="238"/>
      <c r="V20" s="238"/>
      <c r="W20" s="239"/>
      <c r="X20" s="246"/>
      <c r="Y20" s="247"/>
      <c r="Z20" s="247"/>
      <c r="AA20" s="247"/>
      <c r="AB20" s="247"/>
      <c r="AC20" s="247"/>
      <c r="AD20" s="248"/>
      <c r="AE20" s="246"/>
      <c r="AF20" s="247"/>
      <c r="AG20" s="247"/>
      <c r="AH20" s="247"/>
      <c r="AI20" s="247"/>
      <c r="AJ20" s="247"/>
      <c r="AK20" s="247"/>
      <c r="AL20" s="247"/>
      <c r="AM20" s="248"/>
    </row>
    <row r="21" spans="7:39" ht="12.75">
      <c r="G21" s="234" t="s">
        <v>86</v>
      </c>
      <c r="H21" s="235"/>
      <c r="I21" s="235"/>
      <c r="J21" s="235"/>
      <c r="K21" s="235"/>
      <c r="L21" s="235"/>
      <c r="M21" s="235"/>
      <c r="N21" s="235"/>
      <c r="O21" s="235"/>
      <c r="P21" s="235"/>
      <c r="Q21" s="235"/>
      <c r="R21" s="235"/>
      <c r="S21" s="235"/>
      <c r="T21" s="235"/>
      <c r="U21" s="235"/>
      <c r="V21" s="235"/>
      <c r="W21" s="236"/>
      <c r="X21" s="243" t="s">
        <v>2</v>
      </c>
      <c r="Y21" s="244"/>
      <c r="Z21" s="244"/>
      <c r="AA21" s="244"/>
      <c r="AB21" s="244"/>
      <c r="AC21" s="244"/>
      <c r="AD21" s="245"/>
      <c r="AE21" s="243" t="s">
        <v>2</v>
      </c>
      <c r="AF21" s="244"/>
      <c r="AG21" s="244"/>
      <c r="AH21" s="244"/>
      <c r="AI21" s="244"/>
      <c r="AJ21" s="244"/>
      <c r="AK21" s="244"/>
      <c r="AL21" s="244"/>
      <c r="AM21" s="245"/>
    </row>
    <row r="22" spans="7:39" ht="12.75">
      <c r="G22" s="237" t="s">
        <v>87</v>
      </c>
      <c r="H22" s="238"/>
      <c r="I22" s="238"/>
      <c r="J22" s="238"/>
      <c r="K22" s="238"/>
      <c r="L22" s="238"/>
      <c r="M22" s="238"/>
      <c r="N22" s="238"/>
      <c r="O22" s="238"/>
      <c r="P22" s="238"/>
      <c r="Q22" s="238"/>
      <c r="R22" s="238"/>
      <c r="S22" s="238"/>
      <c r="T22" s="238"/>
      <c r="U22" s="238"/>
      <c r="V22" s="238"/>
      <c r="W22" s="239"/>
      <c r="X22" s="246"/>
      <c r="Y22" s="247"/>
      <c r="Z22" s="247"/>
      <c r="AA22" s="247"/>
      <c r="AB22" s="247"/>
      <c r="AC22" s="247"/>
      <c r="AD22" s="248"/>
      <c r="AE22" s="246"/>
      <c r="AF22" s="247"/>
      <c r="AG22" s="247"/>
      <c r="AH22" s="247"/>
      <c r="AI22" s="247"/>
      <c r="AJ22" s="247"/>
      <c r="AK22" s="247"/>
      <c r="AL22" s="247"/>
      <c r="AM22" s="248"/>
    </row>
    <row r="23" spans="7:39" ht="12.75">
      <c r="G23" s="234" t="s">
        <v>8</v>
      </c>
      <c r="H23" s="235"/>
      <c r="I23" s="235"/>
      <c r="J23" s="235"/>
      <c r="K23" s="235"/>
      <c r="L23" s="235"/>
      <c r="M23" s="235"/>
      <c r="N23" s="235"/>
      <c r="O23" s="235"/>
      <c r="P23" s="235"/>
      <c r="Q23" s="235"/>
      <c r="R23" s="235"/>
      <c r="S23" s="235"/>
      <c r="T23" s="235"/>
      <c r="U23" s="235"/>
      <c r="V23" s="235"/>
      <c r="W23" s="236"/>
      <c r="X23" s="243" t="s">
        <v>2</v>
      </c>
      <c r="Y23" s="244"/>
      <c r="Z23" s="244"/>
      <c r="AA23" s="244"/>
      <c r="AB23" s="244"/>
      <c r="AC23" s="244"/>
      <c r="AD23" s="245"/>
      <c r="AE23" s="243" t="s">
        <v>2</v>
      </c>
      <c r="AF23" s="244"/>
      <c r="AG23" s="244"/>
      <c r="AH23" s="244"/>
      <c r="AI23" s="244"/>
      <c r="AJ23" s="244"/>
      <c r="AK23" s="244"/>
      <c r="AL23" s="244"/>
      <c r="AM23" s="245"/>
    </row>
    <row r="24" spans="7:39" ht="12.75">
      <c r="G24" s="237" t="s">
        <v>9</v>
      </c>
      <c r="H24" s="238"/>
      <c r="I24" s="238"/>
      <c r="J24" s="238"/>
      <c r="K24" s="238"/>
      <c r="L24" s="238"/>
      <c r="M24" s="238"/>
      <c r="N24" s="238"/>
      <c r="O24" s="238"/>
      <c r="P24" s="238"/>
      <c r="Q24" s="238"/>
      <c r="R24" s="238"/>
      <c r="S24" s="238"/>
      <c r="T24" s="238"/>
      <c r="U24" s="238"/>
      <c r="V24" s="238"/>
      <c r="W24" s="239"/>
      <c r="X24" s="246"/>
      <c r="Y24" s="247"/>
      <c r="Z24" s="247"/>
      <c r="AA24" s="247"/>
      <c r="AB24" s="247"/>
      <c r="AC24" s="247"/>
      <c r="AD24" s="248"/>
      <c r="AE24" s="246"/>
      <c r="AF24" s="247"/>
      <c r="AG24" s="247"/>
      <c r="AH24" s="247"/>
      <c r="AI24" s="247"/>
      <c r="AJ24" s="247"/>
      <c r="AK24" s="247"/>
      <c r="AL24" s="247"/>
      <c r="AM24" s="248"/>
    </row>
    <row r="25" spans="7:39" ht="12.75">
      <c r="G25" s="234" t="s">
        <v>10</v>
      </c>
      <c r="H25" s="235"/>
      <c r="I25" s="235"/>
      <c r="J25" s="235"/>
      <c r="K25" s="235"/>
      <c r="L25" s="235"/>
      <c r="M25" s="235"/>
      <c r="N25" s="235"/>
      <c r="O25" s="235"/>
      <c r="P25" s="235"/>
      <c r="Q25" s="235"/>
      <c r="R25" s="235"/>
      <c r="S25" s="235"/>
      <c r="T25" s="235"/>
      <c r="U25" s="235"/>
      <c r="V25" s="235"/>
      <c r="W25" s="236"/>
      <c r="X25" s="243" t="s">
        <v>2</v>
      </c>
      <c r="Y25" s="244"/>
      <c r="Z25" s="244"/>
      <c r="AA25" s="244"/>
      <c r="AB25" s="244"/>
      <c r="AC25" s="244"/>
      <c r="AD25" s="245"/>
      <c r="AE25" s="243" t="s">
        <v>2</v>
      </c>
      <c r="AF25" s="244"/>
      <c r="AG25" s="244"/>
      <c r="AH25" s="244"/>
      <c r="AI25" s="244"/>
      <c r="AJ25" s="244"/>
      <c r="AK25" s="244"/>
      <c r="AL25" s="244"/>
      <c r="AM25" s="245"/>
    </row>
    <row r="26" spans="7:39" ht="12.75">
      <c r="G26" s="237" t="s">
        <v>11</v>
      </c>
      <c r="H26" s="238"/>
      <c r="I26" s="238"/>
      <c r="J26" s="238"/>
      <c r="K26" s="238"/>
      <c r="L26" s="238"/>
      <c r="M26" s="238"/>
      <c r="N26" s="238"/>
      <c r="O26" s="238"/>
      <c r="P26" s="238"/>
      <c r="Q26" s="238"/>
      <c r="R26" s="238"/>
      <c r="S26" s="238"/>
      <c r="T26" s="238"/>
      <c r="U26" s="238"/>
      <c r="V26" s="238"/>
      <c r="W26" s="239"/>
      <c r="X26" s="246"/>
      <c r="Y26" s="247"/>
      <c r="Z26" s="247"/>
      <c r="AA26" s="247"/>
      <c r="AB26" s="247"/>
      <c r="AC26" s="247"/>
      <c r="AD26" s="248"/>
      <c r="AE26" s="246"/>
      <c r="AF26" s="247"/>
      <c r="AG26" s="247"/>
      <c r="AH26" s="247"/>
      <c r="AI26" s="247"/>
      <c r="AJ26" s="247"/>
      <c r="AK26" s="247"/>
      <c r="AL26" s="247"/>
      <c r="AM26" s="248"/>
    </row>
    <row r="27" spans="7:39" ht="12.75">
      <c r="G27" s="231" t="s">
        <v>12</v>
      </c>
      <c r="H27" s="232"/>
      <c r="I27" s="232"/>
      <c r="J27" s="232"/>
      <c r="K27" s="232"/>
      <c r="L27" s="232"/>
      <c r="M27" s="232"/>
      <c r="N27" s="232"/>
      <c r="O27" s="232"/>
      <c r="P27" s="232"/>
      <c r="Q27" s="232"/>
      <c r="R27" s="232"/>
      <c r="S27" s="232"/>
      <c r="T27" s="232"/>
      <c r="U27" s="232"/>
      <c r="V27" s="232"/>
      <c r="W27" s="233"/>
      <c r="X27" s="240" t="s">
        <v>2</v>
      </c>
      <c r="Y27" s="241"/>
      <c r="Z27" s="241"/>
      <c r="AA27" s="241"/>
      <c r="AB27" s="241"/>
      <c r="AC27" s="241"/>
      <c r="AD27" s="242"/>
      <c r="AE27" s="240" t="s">
        <v>2</v>
      </c>
      <c r="AF27" s="241"/>
      <c r="AG27" s="241"/>
      <c r="AH27" s="241"/>
      <c r="AI27" s="241"/>
      <c r="AJ27" s="241"/>
      <c r="AK27" s="241"/>
      <c r="AL27" s="241"/>
      <c r="AM27" s="242"/>
    </row>
    <row r="28" spans="1:39" ht="12.75">
      <c r="A28" s="4"/>
      <c r="B28" s="4"/>
      <c r="C28" s="4"/>
      <c r="D28" s="4"/>
      <c r="E28" s="4"/>
      <c r="F28" s="4"/>
      <c r="G28" s="231" t="s">
        <v>13</v>
      </c>
      <c r="H28" s="232"/>
      <c r="I28" s="232"/>
      <c r="J28" s="232"/>
      <c r="K28" s="232"/>
      <c r="L28" s="232"/>
      <c r="M28" s="232"/>
      <c r="N28" s="232"/>
      <c r="O28" s="232"/>
      <c r="P28" s="232"/>
      <c r="Q28" s="232"/>
      <c r="R28" s="232"/>
      <c r="S28" s="232"/>
      <c r="T28" s="232"/>
      <c r="U28" s="232"/>
      <c r="V28" s="232"/>
      <c r="W28" s="233"/>
      <c r="X28" s="240" t="s">
        <v>2</v>
      </c>
      <c r="Y28" s="241"/>
      <c r="Z28" s="241"/>
      <c r="AA28" s="241"/>
      <c r="AB28" s="241"/>
      <c r="AC28" s="241"/>
      <c r="AD28" s="242"/>
      <c r="AE28" s="224" t="s">
        <v>24</v>
      </c>
      <c r="AF28" s="225"/>
      <c r="AG28" s="225"/>
      <c r="AH28" s="225"/>
      <c r="AI28" s="225"/>
      <c r="AJ28" s="225"/>
      <c r="AK28" s="225"/>
      <c r="AL28" s="225"/>
      <c r="AM28" s="226"/>
    </row>
    <row r="29" spans="7:39" s="19" customFormat="1" ht="12.75">
      <c r="G29" s="231" t="s">
        <v>14</v>
      </c>
      <c r="H29" s="232"/>
      <c r="I29" s="232"/>
      <c r="J29" s="232"/>
      <c r="K29" s="232"/>
      <c r="L29" s="232"/>
      <c r="M29" s="232"/>
      <c r="N29" s="232"/>
      <c r="O29" s="232"/>
      <c r="P29" s="232"/>
      <c r="Q29" s="232"/>
      <c r="R29" s="232"/>
      <c r="S29" s="232"/>
      <c r="T29" s="232"/>
      <c r="U29" s="232"/>
      <c r="V29" s="232"/>
      <c r="W29" s="233"/>
      <c r="X29" s="240" t="s">
        <v>2</v>
      </c>
      <c r="Y29" s="241"/>
      <c r="Z29" s="241"/>
      <c r="AA29" s="241"/>
      <c r="AB29" s="241"/>
      <c r="AC29" s="241"/>
      <c r="AD29" s="242"/>
      <c r="AE29" s="224" t="s">
        <v>24</v>
      </c>
      <c r="AF29" s="225"/>
      <c r="AG29" s="225"/>
      <c r="AH29" s="225"/>
      <c r="AI29" s="225"/>
      <c r="AJ29" s="225"/>
      <c r="AK29" s="225"/>
      <c r="AL29" s="225"/>
      <c r="AM29" s="226"/>
    </row>
    <row r="30" spans="7:39" s="19" customFormat="1" ht="12.75">
      <c r="G30" s="4"/>
      <c r="H30" s="34"/>
      <c r="I30" s="4"/>
      <c r="J30" s="4"/>
      <c r="K30" s="4"/>
      <c r="L30" s="4"/>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row r="55" s="19" customFormat="1" ht="12.75"/>
    <row r="56" s="19" customFormat="1" ht="12.75"/>
    <row r="57" s="19" customFormat="1" ht="12.75"/>
    <row r="58" s="19" customFormat="1" ht="12.75"/>
    <row r="59" s="19" customFormat="1" ht="12.75"/>
    <row r="60" s="19" customFormat="1" ht="12.75"/>
    <row r="61" s="19" customFormat="1" ht="12.75"/>
    <row r="62" s="19" customFormat="1" ht="12.75"/>
    <row r="63" s="19" customFormat="1" ht="12.75"/>
    <row r="64" s="19" customFormat="1" ht="12.75"/>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pans="7:39" ht="12.75">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row>
    <row r="105" spans="7:39" ht="12.75">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row>
  </sheetData>
  <sheetProtection password="C780" sheet="1" objects="1" scenarios="1"/>
  <mergeCells count="47">
    <mergeCell ref="AE17:AM17"/>
    <mergeCell ref="AE18:AM18"/>
    <mergeCell ref="AE19:AM20"/>
    <mergeCell ref="AE21:AM22"/>
    <mergeCell ref="X28:AD28"/>
    <mergeCell ref="X29:AD29"/>
    <mergeCell ref="AE29:AM29"/>
    <mergeCell ref="AE23:AM24"/>
    <mergeCell ref="AE25:AM26"/>
    <mergeCell ref="AE27:AM27"/>
    <mergeCell ref="AE28:AM28"/>
    <mergeCell ref="G29:W29"/>
    <mergeCell ref="X15:AD15"/>
    <mergeCell ref="X16:AD16"/>
    <mergeCell ref="X17:AD17"/>
    <mergeCell ref="X18:AD18"/>
    <mergeCell ref="X19:AD20"/>
    <mergeCell ref="X21:AD22"/>
    <mergeCell ref="X23:AD24"/>
    <mergeCell ref="X25:AD26"/>
    <mergeCell ref="X27:AD27"/>
    <mergeCell ref="G25:W25"/>
    <mergeCell ref="G26:W26"/>
    <mergeCell ref="G27:W27"/>
    <mergeCell ref="G28:W28"/>
    <mergeCell ref="G21:W21"/>
    <mergeCell ref="G22:W22"/>
    <mergeCell ref="G23:W23"/>
    <mergeCell ref="G24:W24"/>
    <mergeCell ref="G17:W17"/>
    <mergeCell ref="G18:W18"/>
    <mergeCell ref="G19:W19"/>
    <mergeCell ref="G20:W20"/>
    <mergeCell ref="G15:W15"/>
    <mergeCell ref="G16:W16"/>
    <mergeCell ref="A1:AS1"/>
    <mergeCell ref="G12:W14"/>
    <mergeCell ref="A9:AS9"/>
    <mergeCell ref="A10:AS10"/>
    <mergeCell ref="AE12:AM12"/>
    <mergeCell ref="AE13:AM13"/>
    <mergeCell ref="X13:AD13"/>
    <mergeCell ref="X12:AD12"/>
    <mergeCell ref="AE15:AM15"/>
    <mergeCell ref="AE16:AM16"/>
    <mergeCell ref="X14:AD14"/>
    <mergeCell ref="AE14:AM14"/>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4.xml><?xml version="1.0" encoding="utf-8"?>
<worksheet xmlns="http://schemas.openxmlformats.org/spreadsheetml/2006/main" xmlns:r="http://schemas.openxmlformats.org/officeDocument/2006/relationships">
  <dimension ref="A1:DI42"/>
  <sheetViews>
    <sheetView zoomScalePageLayoutView="0" workbookViewId="0" topLeftCell="A1">
      <selection activeCell="V47" sqref="V47"/>
    </sheetView>
  </sheetViews>
  <sheetFormatPr defaultColWidth="2.00390625" defaultRowHeight="12.75"/>
  <cols>
    <col min="1" max="16384" width="2.00390625" style="1" customWidth="1"/>
  </cols>
  <sheetData>
    <row r="1" spans="1:113" ht="19.5" thickBot="1">
      <c r="A1" s="147" t="s">
        <v>356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4"/>
      <c r="DI1" s="4"/>
    </row>
    <row r="2" spans="1:113" ht="13.5" thickTop="1">
      <c r="A2" s="290" t="s">
        <v>358</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4"/>
      <c r="DI2" s="4"/>
    </row>
    <row r="3" spans="1:113" ht="13.5" thickBot="1">
      <c r="A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row>
    <row r="4" spans="1:58" ht="12.75">
      <c r="A4" s="43"/>
      <c r="B4" s="258" t="s">
        <v>361</v>
      </c>
      <c r="C4" s="259"/>
      <c r="D4" s="259"/>
      <c r="E4" s="259"/>
      <c r="F4" s="259"/>
      <c r="G4" s="259"/>
      <c r="H4" s="259"/>
      <c r="I4" s="259"/>
      <c r="J4" s="259"/>
      <c r="K4" s="259"/>
      <c r="L4" s="259"/>
      <c r="M4" s="260"/>
      <c r="X4" s="258" t="s">
        <v>359</v>
      </c>
      <c r="Y4" s="259"/>
      <c r="Z4" s="259"/>
      <c r="AA4" s="259"/>
      <c r="AB4" s="259"/>
      <c r="AC4" s="259"/>
      <c r="AD4" s="259"/>
      <c r="AE4" s="259"/>
      <c r="AF4" s="259"/>
      <c r="AG4" s="259"/>
      <c r="AH4" s="259"/>
      <c r="AI4" s="260"/>
      <c r="AJ4" s="14"/>
      <c r="AK4" s="14"/>
      <c r="AL4" s="14"/>
      <c r="AM4" s="14"/>
      <c r="AN4" s="14"/>
      <c r="AO4" s="14"/>
      <c r="AP4" s="14"/>
      <c r="AQ4" s="14"/>
      <c r="AR4" s="14"/>
      <c r="AS4" s="14"/>
      <c r="AT4" s="14"/>
      <c r="AU4" s="258" t="s">
        <v>360</v>
      </c>
      <c r="AV4" s="259"/>
      <c r="AW4" s="259"/>
      <c r="AX4" s="259"/>
      <c r="AY4" s="259"/>
      <c r="AZ4" s="259"/>
      <c r="BA4" s="259"/>
      <c r="BB4" s="259"/>
      <c r="BC4" s="259"/>
      <c r="BD4" s="259"/>
      <c r="BE4" s="259"/>
      <c r="BF4" s="260"/>
    </row>
    <row r="5" spans="1:58" ht="12.75">
      <c r="A5" s="27"/>
      <c r="B5" s="261"/>
      <c r="C5" s="253"/>
      <c r="D5" s="253"/>
      <c r="E5" s="253"/>
      <c r="F5" s="253"/>
      <c r="G5" s="253"/>
      <c r="H5" s="253"/>
      <c r="I5" s="253"/>
      <c r="J5" s="253"/>
      <c r="K5" s="253"/>
      <c r="L5" s="253"/>
      <c r="M5" s="262"/>
      <c r="X5" s="261"/>
      <c r="Y5" s="253"/>
      <c r="Z5" s="253"/>
      <c r="AA5" s="253"/>
      <c r="AB5" s="253"/>
      <c r="AC5" s="253"/>
      <c r="AD5" s="253"/>
      <c r="AE5" s="253"/>
      <c r="AF5" s="253"/>
      <c r="AG5" s="253"/>
      <c r="AH5" s="253"/>
      <c r="AI5" s="262"/>
      <c r="AJ5" s="68"/>
      <c r="AK5" s="85"/>
      <c r="AL5" s="85"/>
      <c r="AU5" s="261"/>
      <c r="AV5" s="253"/>
      <c r="AW5" s="253"/>
      <c r="AX5" s="253"/>
      <c r="AY5" s="253"/>
      <c r="AZ5" s="253"/>
      <c r="BA5" s="253"/>
      <c r="BB5" s="253"/>
      <c r="BC5" s="253"/>
      <c r="BD5" s="253"/>
      <c r="BE5" s="253"/>
      <c r="BF5" s="262"/>
    </row>
    <row r="6" spans="1:58" ht="13.5" thickBot="1">
      <c r="A6" s="113"/>
      <c r="B6" s="263"/>
      <c r="C6" s="264"/>
      <c r="D6" s="264"/>
      <c r="E6" s="264"/>
      <c r="F6" s="264"/>
      <c r="G6" s="264"/>
      <c r="H6" s="264"/>
      <c r="I6" s="264"/>
      <c r="J6" s="264"/>
      <c r="K6" s="264"/>
      <c r="L6" s="264"/>
      <c r="M6" s="265"/>
      <c r="X6" s="263"/>
      <c r="Y6" s="264"/>
      <c r="Z6" s="264"/>
      <c r="AA6" s="264"/>
      <c r="AB6" s="264"/>
      <c r="AC6" s="264"/>
      <c r="AD6" s="264"/>
      <c r="AE6" s="264"/>
      <c r="AF6" s="264"/>
      <c r="AG6" s="264"/>
      <c r="AH6" s="264"/>
      <c r="AI6" s="265"/>
      <c r="AJ6" s="68"/>
      <c r="AK6" s="111"/>
      <c r="AL6" s="111"/>
      <c r="AU6" s="263"/>
      <c r="AV6" s="264"/>
      <c r="AW6" s="264"/>
      <c r="AX6" s="264"/>
      <c r="AY6" s="264"/>
      <c r="AZ6" s="264"/>
      <c r="BA6" s="264"/>
      <c r="BB6" s="264"/>
      <c r="BC6" s="264"/>
      <c r="BD6" s="264"/>
      <c r="BE6" s="264"/>
      <c r="BF6" s="265"/>
    </row>
    <row r="7" spans="1:52" ht="12.75" customHeight="1" thickBot="1">
      <c r="A7" s="43"/>
      <c r="G7" s="52"/>
      <c r="AC7" s="52"/>
      <c r="AJ7" s="68"/>
      <c r="AK7" s="111"/>
      <c r="AL7" s="111"/>
      <c r="AZ7" s="52"/>
    </row>
    <row r="8" spans="1:82" ht="12.75">
      <c r="A8" s="113"/>
      <c r="B8" s="266" t="s">
        <v>362</v>
      </c>
      <c r="C8" s="267"/>
      <c r="D8" s="267"/>
      <c r="E8" s="267"/>
      <c r="F8" s="267"/>
      <c r="G8" s="267"/>
      <c r="H8" s="267"/>
      <c r="I8" s="267"/>
      <c r="J8" s="267"/>
      <c r="K8" s="267"/>
      <c r="L8" s="267"/>
      <c r="M8" s="268"/>
      <c r="X8" s="113"/>
      <c r="Y8" s="113"/>
      <c r="Z8" s="113"/>
      <c r="AA8" s="113"/>
      <c r="AB8" s="113"/>
      <c r="AC8" s="119"/>
      <c r="AD8" s="120"/>
      <c r="AE8" s="121"/>
      <c r="AF8" s="121"/>
      <c r="AG8" s="121"/>
      <c r="AH8" s="121"/>
      <c r="AI8" s="121"/>
      <c r="AJ8" s="291" t="s">
        <v>235</v>
      </c>
      <c r="AK8" s="292"/>
      <c r="AL8" s="292"/>
      <c r="AM8" s="292"/>
      <c r="AN8" s="292"/>
      <c r="AO8" s="292"/>
      <c r="AP8" s="292"/>
      <c r="AQ8" s="292"/>
      <c r="AR8" s="292"/>
      <c r="AS8" s="292"/>
      <c r="AT8" s="292"/>
      <c r="AU8" s="293"/>
      <c r="AV8" s="26"/>
      <c r="AW8" s="26"/>
      <c r="AX8" s="26"/>
      <c r="AY8" s="26"/>
      <c r="AZ8" s="116"/>
      <c r="BA8" s="66"/>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s="19" customFormat="1" ht="12.75">
      <c r="A9" s="8"/>
      <c r="B9" s="269" t="s">
        <v>281</v>
      </c>
      <c r="C9" s="270"/>
      <c r="D9" s="270"/>
      <c r="E9" s="270"/>
      <c r="F9" s="270"/>
      <c r="G9" s="270"/>
      <c r="H9" s="270"/>
      <c r="I9" s="270"/>
      <c r="J9" s="270"/>
      <c r="K9" s="270"/>
      <c r="L9" s="270"/>
      <c r="M9" s="271"/>
      <c r="X9" s="8"/>
      <c r="Y9" s="8"/>
      <c r="Z9" s="8"/>
      <c r="AA9" s="8"/>
      <c r="AB9" s="8"/>
      <c r="AC9" s="8"/>
      <c r="AD9" s="8"/>
      <c r="AJ9" s="294"/>
      <c r="AK9" s="295"/>
      <c r="AL9" s="295"/>
      <c r="AM9" s="295"/>
      <c r="AN9" s="295"/>
      <c r="AO9" s="295"/>
      <c r="AP9" s="295"/>
      <c r="AQ9" s="295"/>
      <c r="AR9" s="295"/>
      <c r="AS9" s="295"/>
      <c r="AT9" s="295"/>
      <c r="AU9" s="296"/>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row>
    <row r="10" spans="1:82" ht="13.5" thickBot="1">
      <c r="A10" s="27"/>
      <c r="B10" s="269"/>
      <c r="C10" s="270"/>
      <c r="D10" s="270"/>
      <c r="E10" s="270"/>
      <c r="F10" s="270"/>
      <c r="G10" s="270"/>
      <c r="H10" s="270"/>
      <c r="I10" s="270"/>
      <c r="J10" s="270"/>
      <c r="K10" s="270"/>
      <c r="L10" s="270"/>
      <c r="M10" s="271"/>
      <c r="X10" s="27"/>
      <c r="Y10" s="27"/>
      <c r="Z10" s="27"/>
      <c r="AA10" s="27"/>
      <c r="AB10" s="27"/>
      <c r="AC10" s="27"/>
      <c r="AD10" s="27"/>
      <c r="AJ10" s="297"/>
      <c r="AK10" s="298"/>
      <c r="AL10" s="298"/>
      <c r="AM10" s="298"/>
      <c r="AN10" s="298"/>
      <c r="AO10" s="298"/>
      <c r="AP10" s="298"/>
      <c r="AQ10" s="298"/>
      <c r="AR10" s="298"/>
      <c r="AS10" s="298"/>
      <c r="AT10" s="298"/>
      <c r="AU10" s="299"/>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ht="12.75">
      <c r="A11" s="27"/>
      <c r="B11" s="272" t="s">
        <v>224</v>
      </c>
      <c r="C11" s="273"/>
      <c r="D11" s="273"/>
      <c r="E11" s="273"/>
      <c r="F11" s="273"/>
      <c r="G11" s="273"/>
      <c r="H11" s="273"/>
      <c r="I11" s="273"/>
      <c r="J11" s="273"/>
      <c r="K11" s="273"/>
      <c r="L11" s="273"/>
      <c r="M11" s="274"/>
      <c r="O11" s="4"/>
      <c r="P11" s="4"/>
      <c r="Q11" s="4"/>
      <c r="R11" s="4"/>
      <c r="S11" s="4"/>
      <c r="T11" s="28"/>
      <c r="U11" s="28"/>
      <c r="V11" s="4"/>
      <c r="W11" s="4"/>
      <c r="X11" s="4"/>
      <c r="Y11" s="4"/>
      <c r="Z11" s="4"/>
      <c r="AA11" s="4"/>
      <c r="AB11" s="26"/>
      <c r="AC11" s="26"/>
      <c r="AD11" s="26"/>
      <c r="AE11" s="26"/>
      <c r="AF11" s="26"/>
      <c r="AG11" s="26"/>
      <c r="AH11" s="26"/>
      <c r="AI11" s="115"/>
      <c r="AJ11" s="115"/>
      <c r="AK11" s="26"/>
      <c r="AL11" s="26"/>
      <c r="AM11" s="26"/>
      <c r="AN11" s="26"/>
      <c r="AO11" s="116"/>
      <c r="AP11" s="110"/>
      <c r="AQ11" s="110"/>
      <c r="AR11" s="26"/>
      <c r="AS11" s="26"/>
      <c r="AT11" s="26"/>
      <c r="AU11" s="26"/>
      <c r="AV11" s="26"/>
      <c r="AW11" s="26"/>
      <c r="AX11" s="26"/>
      <c r="AY11" s="26"/>
      <c r="AZ11" s="26"/>
      <c r="BA11" s="26"/>
      <c r="BB11" s="26"/>
      <c r="BC11" s="26"/>
      <c r="BD11" s="4"/>
      <c r="BE11" s="4"/>
      <c r="BF11" s="4"/>
      <c r="BG11" s="4"/>
      <c r="BH11" s="4"/>
      <c r="BQ11" s="4"/>
      <c r="BR11" s="4"/>
      <c r="BS11" s="4"/>
      <c r="BT11" s="4"/>
      <c r="BU11" s="4"/>
      <c r="BV11" s="4"/>
      <c r="BW11" s="4"/>
      <c r="BX11" s="4"/>
      <c r="BY11" s="4"/>
      <c r="BZ11" s="4"/>
      <c r="CA11" s="4"/>
      <c r="CB11" s="4"/>
      <c r="CC11" s="4"/>
      <c r="CD11" s="4"/>
    </row>
    <row r="12" spans="1:82" ht="13.5" thickBot="1">
      <c r="A12" s="27"/>
      <c r="B12" s="272"/>
      <c r="C12" s="273"/>
      <c r="D12" s="273"/>
      <c r="E12" s="273"/>
      <c r="F12" s="273"/>
      <c r="G12" s="273"/>
      <c r="H12" s="273"/>
      <c r="I12" s="273"/>
      <c r="J12" s="273"/>
      <c r="K12" s="273"/>
      <c r="L12" s="273"/>
      <c r="M12" s="274"/>
      <c r="R12" s="27"/>
      <c r="S12" s="27"/>
      <c r="T12" s="27"/>
      <c r="U12" s="27"/>
      <c r="V12" s="27"/>
      <c r="W12" s="27"/>
      <c r="X12" s="8"/>
      <c r="Y12" s="8"/>
      <c r="Z12" s="8"/>
      <c r="AA12" s="117"/>
      <c r="AB12" s="8"/>
      <c r="AC12" s="8"/>
      <c r="AD12" s="8"/>
      <c r="AE12" s="8"/>
      <c r="AF12" s="8"/>
      <c r="AG12" s="8"/>
      <c r="AH12" s="8"/>
      <c r="AJ12" s="8"/>
      <c r="AK12" s="8"/>
      <c r="AL12" s="8"/>
      <c r="BC12" s="117"/>
      <c r="BQ12" s="4"/>
      <c r="BR12" s="4"/>
      <c r="BS12" s="4"/>
      <c r="BT12" s="4"/>
      <c r="BU12" s="4"/>
      <c r="BV12" s="4"/>
      <c r="BW12" s="4"/>
      <c r="BX12" s="4"/>
      <c r="BY12" s="4"/>
      <c r="BZ12" s="4"/>
      <c r="CA12" s="4"/>
      <c r="CB12" s="4"/>
      <c r="CC12" s="4"/>
      <c r="CD12" s="4"/>
    </row>
    <row r="13" spans="1:82" ht="13.5" thickBot="1">
      <c r="A13" s="27"/>
      <c r="B13" s="275"/>
      <c r="C13" s="276"/>
      <c r="D13" s="276"/>
      <c r="E13" s="276"/>
      <c r="F13" s="276"/>
      <c r="G13" s="276"/>
      <c r="H13" s="276"/>
      <c r="I13" s="276"/>
      <c r="J13" s="276"/>
      <c r="K13" s="276"/>
      <c r="L13" s="276"/>
      <c r="M13" s="277"/>
      <c r="X13" s="27"/>
      <c r="Y13" s="249" t="s">
        <v>24</v>
      </c>
      <c r="Z13" s="250"/>
      <c r="AA13" s="250"/>
      <c r="AB13" s="250"/>
      <c r="AC13" s="250"/>
      <c r="AD13" s="251"/>
      <c r="AX13" s="27"/>
      <c r="AY13" s="27"/>
      <c r="AZ13" s="27"/>
      <c r="BA13" s="249" t="s">
        <v>2</v>
      </c>
      <c r="BB13" s="250"/>
      <c r="BC13" s="250"/>
      <c r="BD13" s="250"/>
      <c r="BE13" s="250"/>
      <c r="BF13" s="251"/>
      <c r="BQ13" s="4"/>
      <c r="BR13" s="4"/>
      <c r="BS13" s="4"/>
      <c r="BT13" s="4"/>
      <c r="BU13" s="4"/>
      <c r="BV13" s="4"/>
      <c r="BW13" s="4"/>
      <c r="BX13" s="4"/>
      <c r="BY13" s="4"/>
      <c r="BZ13" s="4"/>
      <c r="CA13" s="4"/>
      <c r="CB13" s="4"/>
      <c r="CC13" s="4"/>
      <c r="CD13" s="4"/>
    </row>
    <row r="14" spans="1:82" ht="12.75">
      <c r="A14" s="27"/>
      <c r="B14" s="27"/>
      <c r="C14" s="27"/>
      <c r="D14" s="27"/>
      <c r="E14" s="27"/>
      <c r="F14" s="27"/>
      <c r="G14" s="27"/>
      <c r="H14" s="27"/>
      <c r="I14" s="4"/>
      <c r="J14" s="4"/>
      <c r="K14" s="4"/>
      <c r="L14" s="4"/>
      <c r="M14" s="4"/>
      <c r="N14" s="4"/>
      <c r="X14" s="8"/>
      <c r="Y14" s="252"/>
      <c r="Z14" s="253"/>
      <c r="AA14" s="253"/>
      <c r="AB14" s="253"/>
      <c r="AC14" s="253"/>
      <c r="AD14" s="254"/>
      <c r="AX14" s="8"/>
      <c r="AY14" s="8"/>
      <c r="AZ14" s="8"/>
      <c r="BA14" s="252"/>
      <c r="BB14" s="253"/>
      <c r="BC14" s="253"/>
      <c r="BD14" s="253"/>
      <c r="BE14" s="253"/>
      <c r="BF14" s="254"/>
      <c r="BQ14" s="4"/>
      <c r="BR14" s="4"/>
      <c r="BS14" s="4"/>
      <c r="BT14" s="4"/>
      <c r="BU14" s="4"/>
      <c r="BV14" s="4"/>
      <c r="BW14" s="4"/>
      <c r="BX14" s="4"/>
      <c r="BY14" s="4"/>
      <c r="BZ14" s="4"/>
      <c r="CA14" s="4"/>
      <c r="CB14" s="4"/>
      <c r="CC14" s="4"/>
      <c r="CD14" s="4"/>
    </row>
    <row r="15" spans="8:58" ht="12.75" customHeight="1" thickBot="1">
      <c r="H15" s="4"/>
      <c r="I15" s="4"/>
      <c r="J15" s="4"/>
      <c r="K15" s="4"/>
      <c r="L15" s="4"/>
      <c r="M15" s="4"/>
      <c r="N15" s="4"/>
      <c r="X15" s="8"/>
      <c r="Y15" s="255"/>
      <c r="Z15" s="256"/>
      <c r="AA15" s="256"/>
      <c r="AB15" s="256"/>
      <c r="AC15" s="256"/>
      <c r="AD15" s="257"/>
      <c r="AX15" s="8"/>
      <c r="AY15" s="8"/>
      <c r="AZ15" s="8"/>
      <c r="BA15" s="255"/>
      <c r="BB15" s="256"/>
      <c r="BC15" s="256"/>
      <c r="BD15" s="256"/>
      <c r="BE15" s="256"/>
      <c r="BF15" s="257"/>
    </row>
    <row r="16" spans="22:61" ht="13.5" thickBot="1">
      <c r="V16" s="27"/>
      <c r="W16" s="27"/>
      <c r="X16" s="8"/>
      <c r="Y16" s="8"/>
      <c r="Z16" s="8"/>
      <c r="AA16" s="117"/>
      <c r="AB16" s="8"/>
      <c r="AC16" s="8"/>
      <c r="AD16" s="8"/>
      <c r="AE16" s="8"/>
      <c r="AF16" s="8"/>
      <c r="AG16" s="8"/>
      <c r="AX16" s="14"/>
      <c r="AY16" s="28"/>
      <c r="AZ16" s="28"/>
      <c r="BA16" s="28"/>
      <c r="BB16" s="28"/>
      <c r="BC16" s="112"/>
      <c r="BD16" s="28"/>
      <c r="BE16" s="28"/>
      <c r="BF16" s="28"/>
      <c r="BG16" s="28"/>
      <c r="BH16" s="28"/>
      <c r="BI16" s="28"/>
    </row>
    <row r="17" spans="22:61" ht="12.75">
      <c r="V17" s="291" t="s">
        <v>237</v>
      </c>
      <c r="W17" s="292"/>
      <c r="X17" s="292"/>
      <c r="Y17" s="292"/>
      <c r="Z17" s="292"/>
      <c r="AA17" s="292"/>
      <c r="AB17" s="292"/>
      <c r="AC17" s="292"/>
      <c r="AD17" s="292"/>
      <c r="AE17" s="292"/>
      <c r="AF17" s="292"/>
      <c r="AG17" s="293"/>
      <c r="AX17" s="291" t="s">
        <v>237</v>
      </c>
      <c r="AY17" s="292"/>
      <c r="AZ17" s="292"/>
      <c r="BA17" s="292"/>
      <c r="BB17" s="292"/>
      <c r="BC17" s="292"/>
      <c r="BD17" s="292"/>
      <c r="BE17" s="292"/>
      <c r="BF17" s="292"/>
      <c r="BG17" s="292"/>
      <c r="BH17" s="292"/>
      <c r="BI17" s="293"/>
    </row>
    <row r="18" spans="22:61" ht="12.75">
      <c r="V18" s="294"/>
      <c r="W18" s="295"/>
      <c r="X18" s="295"/>
      <c r="Y18" s="295"/>
      <c r="Z18" s="295"/>
      <c r="AA18" s="295"/>
      <c r="AB18" s="295"/>
      <c r="AC18" s="295"/>
      <c r="AD18" s="295"/>
      <c r="AE18" s="295"/>
      <c r="AF18" s="295"/>
      <c r="AG18" s="296"/>
      <c r="AX18" s="294"/>
      <c r="AY18" s="295"/>
      <c r="AZ18" s="295"/>
      <c r="BA18" s="295"/>
      <c r="BB18" s="295"/>
      <c r="BC18" s="295"/>
      <c r="BD18" s="295"/>
      <c r="BE18" s="295"/>
      <c r="BF18" s="295"/>
      <c r="BG18" s="295"/>
      <c r="BH18" s="295"/>
      <c r="BI18" s="296"/>
    </row>
    <row r="19" spans="18:61" ht="13.5" thickBot="1">
      <c r="R19" s="4"/>
      <c r="S19" s="4"/>
      <c r="T19" s="4"/>
      <c r="U19" s="4"/>
      <c r="V19" s="297"/>
      <c r="W19" s="298"/>
      <c r="X19" s="298"/>
      <c r="Y19" s="298"/>
      <c r="Z19" s="298"/>
      <c r="AA19" s="298"/>
      <c r="AB19" s="298"/>
      <c r="AC19" s="298"/>
      <c r="AD19" s="298"/>
      <c r="AE19" s="298"/>
      <c r="AF19" s="298"/>
      <c r="AG19" s="299"/>
      <c r="AX19" s="297"/>
      <c r="AY19" s="298"/>
      <c r="AZ19" s="298"/>
      <c r="BA19" s="298"/>
      <c r="BB19" s="298"/>
      <c r="BC19" s="298"/>
      <c r="BD19" s="298"/>
      <c r="BE19" s="298"/>
      <c r="BF19" s="298"/>
      <c r="BG19" s="298"/>
      <c r="BH19" s="298"/>
      <c r="BI19" s="299"/>
    </row>
    <row r="20" spans="18:62" ht="12.75">
      <c r="R20" s="27"/>
      <c r="S20" s="27"/>
      <c r="T20" s="27"/>
      <c r="U20" s="115"/>
      <c r="V20" s="115"/>
      <c r="W20" s="115"/>
      <c r="X20" s="115"/>
      <c r="Y20" s="115"/>
      <c r="Z20" s="115"/>
      <c r="AA20" s="118"/>
      <c r="AB20" s="115"/>
      <c r="AC20" s="115"/>
      <c r="AD20" s="115"/>
      <c r="AE20" s="115"/>
      <c r="AF20" s="115"/>
      <c r="AG20" s="26"/>
      <c r="AH20" s="26"/>
      <c r="AT20" s="27"/>
      <c r="AU20" s="27"/>
      <c r="AV20" s="27"/>
      <c r="AW20" s="115"/>
      <c r="AX20" s="115"/>
      <c r="AY20" s="115"/>
      <c r="AZ20" s="115"/>
      <c r="BA20" s="115"/>
      <c r="BB20" s="115"/>
      <c r="BC20" s="118"/>
      <c r="BD20" s="115"/>
      <c r="BE20" s="115"/>
      <c r="BF20" s="115"/>
      <c r="BG20" s="115"/>
      <c r="BH20" s="115"/>
      <c r="BI20" s="26"/>
      <c r="BJ20" s="26"/>
    </row>
    <row r="21" spans="18:68" ht="13.5" thickBot="1">
      <c r="R21" s="4"/>
      <c r="S21" s="4"/>
      <c r="T21" s="52"/>
      <c r="AA21" s="4"/>
      <c r="AG21" s="33"/>
      <c r="AH21" s="114"/>
      <c r="AT21" s="4"/>
      <c r="AU21" s="4"/>
      <c r="AV21" s="52"/>
      <c r="BC21" s="4"/>
      <c r="BI21" s="33"/>
      <c r="BJ21" s="114"/>
      <c r="BP21" s="4"/>
    </row>
    <row r="22" spans="18:65" ht="12.75">
      <c r="R22" s="249" t="s">
        <v>24</v>
      </c>
      <c r="S22" s="250"/>
      <c r="T22" s="250"/>
      <c r="U22" s="250"/>
      <c r="V22" s="250"/>
      <c r="W22" s="251"/>
      <c r="X22" s="27"/>
      <c r="AF22" s="249" t="s">
        <v>2</v>
      </c>
      <c r="AG22" s="250"/>
      <c r="AH22" s="250"/>
      <c r="AI22" s="250"/>
      <c r="AJ22" s="250"/>
      <c r="AK22" s="251"/>
      <c r="AT22" s="249" t="s">
        <v>24</v>
      </c>
      <c r="AU22" s="250"/>
      <c r="AV22" s="250"/>
      <c r="AW22" s="250"/>
      <c r="AX22" s="250"/>
      <c r="AY22" s="251"/>
      <c r="AZ22" s="27"/>
      <c r="BH22" s="249" t="s">
        <v>2</v>
      </c>
      <c r="BI22" s="250"/>
      <c r="BJ22" s="250"/>
      <c r="BK22" s="250"/>
      <c r="BL22" s="250"/>
      <c r="BM22" s="251"/>
    </row>
    <row r="23" spans="2:65" ht="12.75" customHeight="1">
      <c r="B23" s="27"/>
      <c r="R23" s="252"/>
      <c r="S23" s="253"/>
      <c r="T23" s="253"/>
      <c r="U23" s="253"/>
      <c r="V23" s="253"/>
      <c r="W23" s="254"/>
      <c r="X23" s="8"/>
      <c r="AF23" s="252"/>
      <c r="AG23" s="253"/>
      <c r="AH23" s="253"/>
      <c r="AI23" s="253"/>
      <c r="AJ23" s="253"/>
      <c r="AK23" s="254"/>
      <c r="AT23" s="252"/>
      <c r="AU23" s="253"/>
      <c r="AV23" s="253"/>
      <c r="AW23" s="253"/>
      <c r="AX23" s="253"/>
      <c r="AY23" s="254"/>
      <c r="AZ23" s="8"/>
      <c r="BH23" s="252"/>
      <c r="BI23" s="253"/>
      <c r="BJ23" s="253"/>
      <c r="BK23" s="253"/>
      <c r="BL23" s="253"/>
      <c r="BM23" s="254"/>
    </row>
    <row r="24" spans="18:65" ht="12.75" customHeight="1" thickBot="1">
      <c r="R24" s="255"/>
      <c r="S24" s="256"/>
      <c r="T24" s="256"/>
      <c r="U24" s="256"/>
      <c r="V24" s="256"/>
      <c r="W24" s="257"/>
      <c r="X24" s="8"/>
      <c r="AF24" s="255"/>
      <c r="AG24" s="256"/>
      <c r="AH24" s="256"/>
      <c r="AI24" s="256"/>
      <c r="AJ24" s="256"/>
      <c r="AK24" s="257"/>
      <c r="AT24" s="255"/>
      <c r="AU24" s="256"/>
      <c r="AV24" s="256"/>
      <c r="AW24" s="256"/>
      <c r="AX24" s="256"/>
      <c r="AY24" s="257"/>
      <c r="AZ24" s="8"/>
      <c r="BH24" s="255"/>
      <c r="BI24" s="256"/>
      <c r="BJ24" s="256"/>
      <c r="BK24" s="256"/>
      <c r="BL24" s="256"/>
      <c r="BM24" s="257"/>
    </row>
    <row r="25" spans="18:62" ht="13.5" thickBot="1">
      <c r="R25" s="4"/>
      <c r="T25" s="52"/>
      <c r="U25" s="4"/>
      <c r="AG25" s="4"/>
      <c r="AH25" s="52"/>
      <c r="AV25" s="52"/>
      <c r="BJ25" s="52"/>
    </row>
    <row r="26" spans="15:68" ht="12.75">
      <c r="O26" s="284" t="s">
        <v>362</v>
      </c>
      <c r="P26" s="285"/>
      <c r="Q26" s="285"/>
      <c r="R26" s="285"/>
      <c r="S26" s="285"/>
      <c r="T26" s="285"/>
      <c r="U26" s="285"/>
      <c r="V26" s="285"/>
      <c r="W26" s="285"/>
      <c r="X26" s="285"/>
      <c r="Y26" s="285"/>
      <c r="Z26" s="286"/>
      <c r="AC26" s="284" t="s">
        <v>362</v>
      </c>
      <c r="AD26" s="285"/>
      <c r="AE26" s="285"/>
      <c r="AF26" s="285"/>
      <c r="AG26" s="285"/>
      <c r="AH26" s="285"/>
      <c r="AI26" s="285"/>
      <c r="AJ26" s="285"/>
      <c r="AK26" s="285"/>
      <c r="AL26" s="285"/>
      <c r="AM26" s="285"/>
      <c r="AN26" s="286"/>
      <c r="AQ26" s="284" t="s">
        <v>362</v>
      </c>
      <c r="AR26" s="285"/>
      <c r="AS26" s="285"/>
      <c r="AT26" s="285"/>
      <c r="AU26" s="285"/>
      <c r="AV26" s="285"/>
      <c r="AW26" s="285"/>
      <c r="AX26" s="285"/>
      <c r="AY26" s="285"/>
      <c r="AZ26" s="285"/>
      <c r="BA26" s="285"/>
      <c r="BB26" s="286"/>
      <c r="BE26" s="284" t="s">
        <v>362</v>
      </c>
      <c r="BF26" s="285"/>
      <c r="BG26" s="285"/>
      <c r="BH26" s="285"/>
      <c r="BI26" s="285"/>
      <c r="BJ26" s="285"/>
      <c r="BK26" s="285"/>
      <c r="BL26" s="285"/>
      <c r="BM26" s="285"/>
      <c r="BN26" s="285"/>
      <c r="BO26" s="285"/>
      <c r="BP26" s="286"/>
    </row>
    <row r="27" spans="15:68" ht="12.75">
      <c r="O27" s="281" t="s">
        <v>238</v>
      </c>
      <c r="P27" s="282"/>
      <c r="Q27" s="282"/>
      <c r="R27" s="282"/>
      <c r="S27" s="282"/>
      <c r="T27" s="282"/>
      <c r="U27" s="282"/>
      <c r="V27" s="282"/>
      <c r="W27" s="282"/>
      <c r="X27" s="282"/>
      <c r="Y27" s="282"/>
      <c r="Z27" s="283"/>
      <c r="AC27" s="281" t="s">
        <v>238</v>
      </c>
      <c r="AD27" s="282"/>
      <c r="AE27" s="282"/>
      <c r="AF27" s="282"/>
      <c r="AG27" s="282"/>
      <c r="AH27" s="282"/>
      <c r="AI27" s="282"/>
      <c r="AJ27" s="282"/>
      <c r="AK27" s="282"/>
      <c r="AL27" s="282"/>
      <c r="AM27" s="282"/>
      <c r="AN27" s="283"/>
      <c r="AQ27" s="281" t="s">
        <v>238</v>
      </c>
      <c r="AR27" s="282"/>
      <c r="AS27" s="282"/>
      <c r="AT27" s="282"/>
      <c r="AU27" s="282"/>
      <c r="AV27" s="282"/>
      <c r="AW27" s="282"/>
      <c r="AX27" s="282"/>
      <c r="AY27" s="282"/>
      <c r="AZ27" s="282"/>
      <c r="BA27" s="282"/>
      <c r="BB27" s="283"/>
      <c r="BE27" s="281" t="s">
        <v>238</v>
      </c>
      <c r="BF27" s="282"/>
      <c r="BG27" s="282"/>
      <c r="BH27" s="282"/>
      <c r="BI27" s="282"/>
      <c r="BJ27" s="282"/>
      <c r="BK27" s="282"/>
      <c r="BL27" s="282"/>
      <c r="BM27" s="282"/>
      <c r="BN27" s="282"/>
      <c r="BO27" s="282"/>
      <c r="BP27" s="283"/>
    </row>
    <row r="28" spans="15:68" ht="12.75" customHeight="1">
      <c r="O28" s="281"/>
      <c r="P28" s="282"/>
      <c r="Q28" s="282"/>
      <c r="R28" s="282"/>
      <c r="S28" s="282"/>
      <c r="T28" s="282"/>
      <c r="U28" s="282"/>
      <c r="V28" s="282"/>
      <c r="W28" s="282"/>
      <c r="X28" s="282"/>
      <c r="Y28" s="282"/>
      <c r="Z28" s="283"/>
      <c r="AC28" s="281"/>
      <c r="AD28" s="282"/>
      <c r="AE28" s="282"/>
      <c r="AF28" s="282"/>
      <c r="AG28" s="282"/>
      <c r="AH28" s="282"/>
      <c r="AI28" s="282"/>
      <c r="AJ28" s="282"/>
      <c r="AK28" s="282"/>
      <c r="AL28" s="282"/>
      <c r="AM28" s="282"/>
      <c r="AN28" s="283"/>
      <c r="AQ28" s="281"/>
      <c r="AR28" s="282"/>
      <c r="AS28" s="282"/>
      <c r="AT28" s="282"/>
      <c r="AU28" s="282"/>
      <c r="AV28" s="282"/>
      <c r="AW28" s="282"/>
      <c r="AX28" s="282"/>
      <c r="AY28" s="282"/>
      <c r="AZ28" s="282"/>
      <c r="BA28" s="282"/>
      <c r="BB28" s="283"/>
      <c r="BE28" s="281"/>
      <c r="BF28" s="282"/>
      <c r="BG28" s="282"/>
      <c r="BH28" s="282"/>
      <c r="BI28" s="282"/>
      <c r="BJ28" s="282"/>
      <c r="BK28" s="282"/>
      <c r="BL28" s="282"/>
      <c r="BM28" s="282"/>
      <c r="BN28" s="282"/>
      <c r="BO28" s="282"/>
      <c r="BP28" s="283"/>
    </row>
    <row r="29" spans="15:68" ht="12.75">
      <c r="O29" s="278" t="s">
        <v>284</v>
      </c>
      <c r="P29" s="279"/>
      <c r="Q29" s="279"/>
      <c r="R29" s="279"/>
      <c r="S29" s="279"/>
      <c r="T29" s="279"/>
      <c r="U29" s="279"/>
      <c r="V29" s="279"/>
      <c r="W29" s="279"/>
      <c r="X29" s="279"/>
      <c r="Y29" s="279"/>
      <c r="Z29" s="280"/>
      <c r="AC29" s="278" t="s">
        <v>284</v>
      </c>
      <c r="AD29" s="279"/>
      <c r="AE29" s="279"/>
      <c r="AF29" s="279"/>
      <c r="AG29" s="279"/>
      <c r="AH29" s="279"/>
      <c r="AI29" s="279"/>
      <c r="AJ29" s="279"/>
      <c r="AK29" s="279"/>
      <c r="AL29" s="279"/>
      <c r="AM29" s="279"/>
      <c r="AN29" s="280"/>
      <c r="AQ29" s="278" t="s">
        <v>283</v>
      </c>
      <c r="AR29" s="279"/>
      <c r="AS29" s="279"/>
      <c r="AT29" s="279"/>
      <c r="AU29" s="279"/>
      <c r="AV29" s="279"/>
      <c r="AW29" s="279"/>
      <c r="AX29" s="279"/>
      <c r="AY29" s="279"/>
      <c r="AZ29" s="279"/>
      <c r="BA29" s="279"/>
      <c r="BB29" s="280"/>
      <c r="BE29" s="278" t="s">
        <v>236</v>
      </c>
      <c r="BF29" s="279"/>
      <c r="BG29" s="279"/>
      <c r="BH29" s="279"/>
      <c r="BI29" s="279"/>
      <c r="BJ29" s="279"/>
      <c r="BK29" s="279"/>
      <c r="BL29" s="279"/>
      <c r="BM29" s="279"/>
      <c r="BN29" s="279"/>
      <c r="BO29" s="279"/>
      <c r="BP29" s="280"/>
    </row>
    <row r="30" spans="15:68" ht="12.75">
      <c r="O30" s="278"/>
      <c r="P30" s="279"/>
      <c r="Q30" s="279"/>
      <c r="R30" s="279"/>
      <c r="S30" s="279"/>
      <c r="T30" s="279"/>
      <c r="U30" s="279"/>
      <c r="V30" s="279"/>
      <c r="W30" s="279"/>
      <c r="X30" s="279"/>
      <c r="Y30" s="279"/>
      <c r="Z30" s="280"/>
      <c r="AC30" s="278"/>
      <c r="AD30" s="279"/>
      <c r="AE30" s="279"/>
      <c r="AF30" s="279"/>
      <c r="AG30" s="279"/>
      <c r="AH30" s="279"/>
      <c r="AI30" s="279"/>
      <c r="AJ30" s="279"/>
      <c r="AK30" s="279"/>
      <c r="AL30" s="279"/>
      <c r="AM30" s="279"/>
      <c r="AN30" s="280"/>
      <c r="AQ30" s="278"/>
      <c r="AR30" s="279"/>
      <c r="AS30" s="279"/>
      <c r="AT30" s="279"/>
      <c r="AU30" s="279"/>
      <c r="AV30" s="279"/>
      <c r="AW30" s="279"/>
      <c r="AX30" s="279"/>
      <c r="AY30" s="279"/>
      <c r="AZ30" s="279"/>
      <c r="BA30" s="279"/>
      <c r="BB30" s="280"/>
      <c r="BE30" s="278"/>
      <c r="BF30" s="279"/>
      <c r="BG30" s="279"/>
      <c r="BH30" s="279"/>
      <c r="BI30" s="279"/>
      <c r="BJ30" s="279"/>
      <c r="BK30" s="279"/>
      <c r="BL30" s="279"/>
      <c r="BM30" s="279"/>
      <c r="BN30" s="279"/>
      <c r="BO30" s="279"/>
      <c r="BP30" s="280"/>
    </row>
    <row r="31" spans="15:68" ht="12.75">
      <c r="O31" s="278"/>
      <c r="P31" s="279"/>
      <c r="Q31" s="279"/>
      <c r="R31" s="279"/>
      <c r="S31" s="279"/>
      <c r="T31" s="279"/>
      <c r="U31" s="279"/>
      <c r="V31" s="279"/>
      <c r="W31" s="279"/>
      <c r="X31" s="279"/>
      <c r="Y31" s="279"/>
      <c r="Z31" s="280"/>
      <c r="AC31" s="278"/>
      <c r="AD31" s="279"/>
      <c r="AE31" s="279"/>
      <c r="AF31" s="279"/>
      <c r="AG31" s="279"/>
      <c r="AH31" s="279"/>
      <c r="AI31" s="279"/>
      <c r="AJ31" s="279"/>
      <c r="AK31" s="279"/>
      <c r="AL31" s="279"/>
      <c r="AM31" s="279"/>
      <c r="AN31" s="280"/>
      <c r="AQ31" s="278"/>
      <c r="AR31" s="279"/>
      <c r="AS31" s="279"/>
      <c r="AT31" s="279"/>
      <c r="AU31" s="279"/>
      <c r="AV31" s="279"/>
      <c r="AW31" s="279"/>
      <c r="AX31" s="279"/>
      <c r="AY31" s="279"/>
      <c r="AZ31" s="279"/>
      <c r="BA31" s="279"/>
      <c r="BB31" s="280"/>
      <c r="BE31" s="278"/>
      <c r="BF31" s="279"/>
      <c r="BG31" s="279"/>
      <c r="BH31" s="279"/>
      <c r="BI31" s="279"/>
      <c r="BJ31" s="279"/>
      <c r="BK31" s="279"/>
      <c r="BL31" s="279"/>
      <c r="BM31" s="279"/>
      <c r="BN31" s="279"/>
      <c r="BO31" s="279"/>
      <c r="BP31" s="280"/>
    </row>
    <row r="32" spans="15:68" ht="12.75">
      <c r="O32" s="278" t="s">
        <v>280</v>
      </c>
      <c r="P32" s="279"/>
      <c r="Q32" s="279"/>
      <c r="R32" s="279"/>
      <c r="S32" s="279"/>
      <c r="T32" s="279"/>
      <c r="U32" s="279"/>
      <c r="V32" s="279"/>
      <c r="W32" s="279"/>
      <c r="X32" s="279"/>
      <c r="Y32" s="279"/>
      <c r="Z32" s="280"/>
      <c r="AC32" s="278" t="s">
        <v>282</v>
      </c>
      <c r="AD32" s="279"/>
      <c r="AE32" s="279"/>
      <c r="AF32" s="279"/>
      <c r="AG32" s="279"/>
      <c r="AH32" s="279"/>
      <c r="AI32" s="279"/>
      <c r="AJ32" s="279"/>
      <c r="AK32" s="279"/>
      <c r="AL32" s="279"/>
      <c r="AM32" s="279"/>
      <c r="AN32" s="280"/>
      <c r="AQ32" s="278" t="s">
        <v>280</v>
      </c>
      <c r="AR32" s="279"/>
      <c r="AS32" s="279"/>
      <c r="AT32" s="279"/>
      <c r="AU32" s="279"/>
      <c r="AV32" s="279"/>
      <c r="AW32" s="279"/>
      <c r="AX32" s="279"/>
      <c r="AY32" s="279"/>
      <c r="AZ32" s="279"/>
      <c r="BA32" s="279"/>
      <c r="BB32" s="280"/>
      <c r="BE32" s="278" t="s">
        <v>282</v>
      </c>
      <c r="BF32" s="279"/>
      <c r="BG32" s="279"/>
      <c r="BH32" s="279"/>
      <c r="BI32" s="279"/>
      <c r="BJ32" s="279"/>
      <c r="BK32" s="279"/>
      <c r="BL32" s="279"/>
      <c r="BM32" s="279"/>
      <c r="BN32" s="279"/>
      <c r="BO32" s="279"/>
      <c r="BP32" s="280"/>
    </row>
    <row r="33" spans="15:68" ht="12.75" customHeight="1">
      <c r="O33" s="278"/>
      <c r="P33" s="279"/>
      <c r="Q33" s="279"/>
      <c r="R33" s="279"/>
      <c r="S33" s="279"/>
      <c r="T33" s="279"/>
      <c r="U33" s="279"/>
      <c r="V33" s="279"/>
      <c r="W33" s="279"/>
      <c r="X33" s="279"/>
      <c r="Y33" s="279"/>
      <c r="Z33" s="280"/>
      <c r="AC33" s="278"/>
      <c r="AD33" s="279"/>
      <c r="AE33" s="279"/>
      <c r="AF33" s="279"/>
      <c r="AG33" s="279"/>
      <c r="AH33" s="279"/>
      <c r="AI33" s="279"/>
      <c r="AJ33" s="279"/>
      <c r="AK33" s="279"/>
      <c r="AL33" s="279"/>
      <c r="AM33" s="279"/>
      <c r="AN33" s="280"/>
      <c r="AQ33" s="278"/>
      <c r="AR33" s="279"/>
      <c r="AS33" s="279"/>
      <c r="AT33" s="279"/>
      <c r="AU33" s="279"/>
      <c r="AV33" s="279"/>
      <c r="AW33" s="279"/>
      <c r="AX33" s="279"/>
      <c r="AY33" s="279"/>
      <c r="AZ33" s="279"/>
      <c r="BA33" s="279"/>
      <c r="BB33" s="280"/>
      <c r="BE33" s="278"/>
      <c r="BF33" s="279"/>
      <c r="BG33" s="279"/>
      <c r="BH33" s="279"/>
      <c r="BI33" s="279"/>
      <c r="BJ33" s="279"/>
      <c r="BK33" s="279"/>
      <c r="BL33" s="279"/>
      <c r="BM33" s="279"/>
      <c r="BN33" s="279"/>
      <c r="BO33" s="279"/>
      <c r="BP33" s="280"/>
    </row>
    <row r="34" spans="15:68" ht="12.75" customHeight="1" thickBot="1">
      <c r="O34" s="287"/>
      <c r="P34" s="288"/>
      <c r="Q34" s="288"/>
      <c r="R34" s="288"/>
      <c r="S34" s="288"/>
      <c r="T34" s="288"/>
      <c r="U34" s="288"/>
      <c r="V34" s="288"/>
      <c r="W34" s="288"/>
      <c r="X34" s="288"/>
      <c r="Y34" s="288"/>
      <c r="Z34" s="289"/>
      <c r="AC34" s="287"/>
      <c r="AD34" s="288"/>
      <c r="AE34" s="288"/>
      <c r="AF34" s="288"/>
      <c r="AG34" s="288"/>
      <c r="AH34" s="288"/>
      <c r="AI34" s="288"/>
      <c r="AJ34" s="288"/>
      <c r="AK34" s="288"/>
      <c r="AL34" s="288"/>
      <c r="AM34" s="288"/>
      <c r="AN34" s="289"/>
      <c r="AQ34" s="287"/>
      <c r="AR34" s="288"/>
      <c r="AS34" s="288"/>
      <c r="AT34" s="288"/>
      <c r="AU34" s="288"/>
      <c r="AV34" s="288"/>
      <c r="AW34" s="288"/>
      <c r="AX34" s="288"/>
      <c r="AY34" s="288"/>
      <c r="AZ34" s="288"/>
      <c r="BA34" s="288"/>
      <c r="BB34" s="289"/>
      <c r="BE34" s="287"/>
      <c r="BF34" s="288"/>
      <c r="BG34" s="288"/>
      <c r="BH34" s="288"/>
      <c r="BI34" s="288"/>
      <c r="BJ34" s="288"/>
      <c r="BK34" s="288"/>
      <c r="BL34" s="288"/>
      <c r="BM34" s="288"/>
      <c r="BN34" s="288"/>
      <c r="BO34" s="288"/>
      <c r="BP34" s="289"/>
    </row>
    <row r="36" ht="12.75" customHeight="1"/>
    <row r="38" spans="23:25" ht="12.75">
      <c r="W38" s="27"/>
      <c r="X38" s="27"/>
      <c r="Y38" s="27"/>
    </row>
    <row r="39" ht="12.75" customHeight="1">
      <c r="B39" s="27"/>
    </row>
    <row r="42" spans="2:3" ht="12.75">
      <c r="B42" s="27"/>
      <c r="C42" s="27"/>
    </row>
  </sheetData>
  <sheetProtection password="C780" sheet="1" objects="1" scenarios="1"/>
  <mergeCells count="33">
    <mergeCell ref="A1:BQ1"/>
    <mergeCell ref="A2:BQ2"/>
    <mergeCell ref="AT22:AY24"/>
    <mergeCell ref="BH22:BM24"/>
    <mergeCell ref="AJ8:AU10"/>
    <mergeCell ref="Y13:AD15"/>
    <mergeCell ref="BA13:BF15"/>
    <mergeCell ref="V17:AG19"/>
    <mergeCell ref="AX17:BI19"/>
    <mergeCell ref="AU4:BF6"/>
    <mergeCell ref="O26:Z26"/>
    <mergeCell ref="AC26:AN26"/>
    <mergeCell ref="AQ26:BB26"/>
    <mergeCell ref="BE26:BP26"/>
    <mergeCell ref="O32:Z34"/>
    <mergeCell ref="AC32:AN34"/>
    <mergeCell ref="AQ32:BB34"/>
    <mergeCell ref="BE32:BP34"/>
    <mergeCell ref="O29:Z31"/>
    <mergeCell ref="AC29:AN31"/>
    <mergeCell ref="AQ29:BB31"/>
    <mergeCell ref="BE29:BP31"/>
    <mergeCell ref="O27:Z28"/>
    <mergeCell ref="AC27:AN28"/>
    <mergeCell ref="AQ27:BB28"/>
    <mergeCell ref="BE27:BP28"/>
    <mergeCell ref="R22:W24"/>
    <mergeCell ref="AF22:AK24"/>
    <mergeCell ref="B4:M6"/>
    <mergeCell ref="B8:M8"/>
    <mergeCell ref="B9:M10"/>
    <mergeCell ref="X4:AI6"/>
    <mergeCell ref="B11:M13"/>
  </mergeCells>
  <printOptions horizontalCentered="1"/>
  <pageMargins left="0.5" right="0.5" top="1" bottom="1" header="0.5" footer="0.5"/>
  <pageSetup horizontalDpi="600" verticalDpi="600" orientation="landscape" paperSize="5"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5.xml><?xml version="1.0" encoding="utf-8"?>
<worksheet xmlns="http://schemas.openxmlformats.org/spreadsheetml/2006/main" xmlns:r="http://schemas.openxmlformats.org/officeDocument/2006/relationships">
  <dimension ref="A1:AV49"/>
  <sheetViews>
    <sheetView zoomScalePageLayoutView="0" workbookViewId="0" topLeftCell="A1">
      <selection activeCell="T19" sqref="T19:AG20"/>
    </sheetView>
  </sheetViews>
  <sheetFormatPr defaultColWidth="2.00390625" defaultRowHeight="12.75"/>
  <cols>
    <col min="1" max="16384" width="2.00390625" style="1" customWidth="1"/>
  </cols>
  <sheetData>
    <row r="1" spans="1:48" ht="19.5" thickBot="1">
      <c r="A1" s="147" t="s">
        <v>35</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06"/>
      <c r="AV1" s="106"/>
    </row>
    <row r="2" spans="3:7" ht="13.5" thickTop="1">
      <c r="C2" s="6"/>
      <c r="D2" s="6"/>
      <c r="E2" s="6"/>
      <c r="F2" s="6"/>
      <c r="G2" s="6"/>
    </row>
    <row r="3" spans="1:26" ht="12.75">
      <c r="A3" s="2" t="s">
        <v>171</v>
      </c>
      <c r="M3" s="303">
        <f>'Development Information'!M4</f>
        <v>0</v>
      </c>
      <c r="N3" s="303"/>
      <c r="O3" s="303"/>
      <c r="P3" s="303"/>
      <c r="Q3" s="303"/>
      <c r="R3" s="303"/>
      <c r="S3" s="303"/>
      <c r="T3" s="303"/>
      <c r="U3" s="303"/>
      <c r="V3" s="303"/>
      <c r="W3" s="303"/>
      <c r="X3" s="303"/>
      <c r="Y3" s="303"/>
      <c r="Z3" s="303"/>
    </row>
    <row r="4" spans="1:26" ht="12.75">
      <c r="A4" s="2" t="s">
        <v>60</v>
      </c>
      <c r="M4" s="304">
        <f>'Development Information'!M5</f>
        <v>0</v>
      </c>
      <c r="N4" s="304"/>
      <c r="O4" s="304"/>
      <c r="P4" s="304"/>
      <c r="Q4" s="304"/>
      <c r="R4" s="304"/>
      <c r="S4" s="304"/>
      <c r="T4" s="304"/>
      <c r="U4" s="304"/>
      <c r="V4" s="304"/>
      <c r="W4" s="304"/>
      <c r="X4" s="304"/>
      <c r="Y4" s="304"/>
      <c r="Z4" s="304"/>
    </row>
    <row r="5" spans="1:26" ht="12.75">
      <c r="A5" s="2" t="s">
        <v>61</v>
      </c>
      <c r="M5" s="304">
        <f>'Development Information'!M6</f>
        <v>0</v>
      </c>
      <c r="N5" s="304"/>
      <c r="O5" s="304"/>
      <c r="P5" s="304"/>
      <c r="Q5" s="304"/>
      <c r="R5" s="304"/>
      <c r="S5" s="304"/>
      <c r="T5" s="304"/>
      <c r="U5" s="304"/>
      <c r="V5" s="304"/>
      <c r="W5" s="304"/>
      <c r="X5" s="304"/>
      <c r="Y5" s="304"/>
      <c r="Z5" s="304"/>
    </row>
    <row r="6" spans="13:15" ht="12.75">
      <c r="M6" s="5"/>
      <c r="N6" s="5"/>
      <c r="O6" s="5"/>
    </row>
    <row r="7" spans="1:26" ht="12.75">
      <c r="A7" s="15" t="s">
        <v>136</v>
      </c>
      <c r="D7" s="4"/>
      <c r="H7" s="16"/>
      <c r="M7" s="206">
        <f>'Development Information'!M8</f>
        <v>0</v>
      </c>
      <c r="N7" s="206"/>
      <c r="O7" s="206"/>
      <c r="P7" s="206"/>
      <c r="Q7" s="206"/>
      <c r="R7" s="206"/>
      <c r="S7" s="206"/>
      <c r="T7" s="206"/>
      <c r="U7" s="206"/>
      <c r="V7" s="206"/>
      <c r="W7" s="206"/>
      <c r="X7" s="206"/>
      <c r="Y7" s="206"/>
      <c r="Z7" s="206"/>
    </row>
    <row r="8" spans="1:48" ht="12.75">
      <c r="A8" s="15" t="s">
        <v>137</v>
      </c>
      <c r="D8" s="4"/>
      <c r="G8" s="4"/>
      <c r="H8" s="16"/>
      <c r="J8" s="4"/>
      <c r="M8" s="175">
        <f>'Development Information'!M9</f>
        <v>0</v>
      </c>
      <c r="N8" s="175"/>
      <c r="O8" s="175"/>
      <c r="P8" s="175"/>
      <c r="Q8" s="175"/>
      <c r="R8" s="175"/>
      <c r="S8" s="175"/>
      <c r="T8" s="175"/>
      <c r="U8" s="175"/>
      <c r="V8" s="175"/>
      <c r="W8" s="175"/>
      <c r="X8" s="175"/>
      <c r="Y8" s="175"/>
      <c r="Z8" s="175"/>
      <c r="AO8" s="4"/>
      <c r="AP8" s="4"/>
      <c r="AQ8" s="4"/>
      <c r="AR8" s="4"/>
      <c r="AS8" s="4"/>
      <c r="AT8" s="4"/>
      <c r="AU8" s="4"/>
      <c r="AV8" s="4"/>
    </row>
    <row r="9" spans="1:48" ht="12.75">
      <c r="A9" s="15"/>
      <c r="D9" s="4"/>
      <c r="G9" s="4"/>
      <c r="H9" s="16"/>
      <c r="J9" s="4"/>
      <c r="M9" s="14"/>
      <c r="N9" s="14"/>
      <c r="O9" s="14"/>
      <c r="P9" s="14"/>
      <c r="Q9" s="14"/>
      <c r="R9" s="14"/>
      <c r="S9" s="14"/>
      <c r="T9" s="14"/>
      <c r="U9" s="14"/>
      <c r="V9" s="14"/>
      <c r="W9" s="14"/>
      <c r="X9" s="14"/>
      <c r="Y9" s="14"/>
      <c r="Z9" s="14"/>
      <c r="AO9" s="4"/>
      <c r="AP9" s="4"/>
      <c r="AQ9" s="4"/>
      <c r="AR9" s="4"/>
      <c r="AS9" s="4"/>
      <c r="AT9" s="4"/>
      <c r="AU9" s="4"/>
      <c r="AV9" s="4"/>
    </row>
    <row r="10" spans="3:42" ht="12.75" customHeight="1">
      <c r="C10" s="194" t="s">
        <v>321</v>
      </c>
      <c r="D10" s="195"/>
      <c r="E10" s="195"/>
      <c r="F10" s="195"/>
      <c r="G10" s="195"/>
      <c r="H10" s="195"/>
      <c r="I10" s="195"/>
      <c r="J10" s="195"/>
      <c r="K10" s="195"/>
      <c r="L10" s="195"/>
      <c r="M10" s="195"/>
      <c r="N10" s="195"/>
      <c r="O10" s="195"/>
      <c r="P10" s="196"/>
      <c r="Q10" s="214" t="s">
        <v>317</v>
      </c>
      <c r="R10" s="214"/>
      <c r="S10" s="214"/>
      <c r="T10" s="214"/>
      <c r="U10" s="214" t="s">
        <v>297</v>
      </c>
      <c r="V10" s="214"/>
      <c r="W10" s="214"/>
      <c r="X10" s="214"/>
      <c r="AB10" s="214" t="s">
        <v>332</v>
      </c>
      <c r="AC10" s="214"/>
      <c r="AD10" s="214"/>
      <c r="AE10" s="214"/>
      <c r="AF10" s="214"/>
      <c r="AG10" s="300" t="s">
        <v>324</v>
      </c>
      <c r="AH10" s="300"/>
      <c r="AI10" s="300"/>
      <c r="AJ10" s="300"/>
      <c r="AK10" s="300"/>
      <c r="AL10" s="300" t="s">
        <v>325</v>
      </c>
      <c r="AM10" s="301"/>
      <c r="AN10" s="301"/>
      <c r="AO10" s="301"/>
      <c r="AP10" s="301"/>
    </row>
    <row r="11" spans="3:42" ht="12.75">
      <c r="C11" s="197"/>
      <c r="D11" s="198"/>
      <c r="E11" s="198"/>
      <c r="F11" s="198"/>
      <c r="G11" s="198"/>
      <c r="H11" s="198"/>
      <c r="I11" s="198"/>
      <c r="J11" s="198"/>
      <c r="K11" s="198"/>
      <c r="L11" s="198"/>
      <c r="M11" s="198"/>
      <c r="N11" s="198"/>
      <c r="O11" s="198"/>
      <c r="P11" s="199"/>
      <c r="Q11" s="214"/>
      <c r="R11" s="214"/>
      <c r="S11" s="214"/>
      <c r="T11" s="214"/>
      <c r="U11" s="214"/>
      <c r="V11" s="214"/>
      <c r="W11" s="214"/>
      <c r="X11" s="214"/>
      <c r="AB11" s="214"/>
      <c r="AC11" s="214"/>
      <c r="AD11" s="214"/>
      <c r="AE11" s="214"/>
      <c r="AF11" s="214"/>
      <c r="AG11" s="300"/>
      <c r="AH11" s="300"/>
      <c r="AI11" s="300"/>
      <c r="AJ11" s="300"/>
      <c r="AK11" s="300"/>
      <c r="AL11" s="301"/>
      <c r="AM11" s="301"/>
      <c r="AN11" s="301"/>
      <c r="AO11" s="301"/>
      <c r="AP11" s="301"/>
    </row>
    <row r="12" spans="3:42" ht="12.75">
      <c r="C12" s="309" t="s">
        <v>313</v>
      </c>
      <c r="D12" s="309"/>
      <c r="E12" s="309"/>
      <c r="F12" s="309"/>
      <c r="G12" s="309"/>
      <c r="H12" s="309"/>
      <c r="I12" s="309"/>
      <c r="J12" s="309"/>
      <c r="K12" s="309"/>
      <c r="L12" s="309"/>
      <c r="M12" s="309"/>
      <c r="N12" s="309"/>
      <c r="O12" s="309"/>
      <c r="P12" s="309"/>
      <c r="Q12" s="160">
        <f>'Development Information'!AI31</f>
        <v>0</v>
      </c>
      <c r="R12" s="160"/>
      <c r="S12" s="160"/>
      <c r="T12" s="160"/>
      <c r="U12" s="305" t="e">
        <f>Q12/$Q$15</f>
        <v>#DIV/0!</v>
      </c>
      <c r="V12" s="305"/>
      <c r="W12" s="305"/>
      <c r="X12" s="305"/>
      <c r="AB12" s="40" t="s">
        <v>323</v>
      </c>
      <c r="AC12" s="40"/>
      <c r="AD12" s="40"/>
      <c r="AE12" s="40"/>
      <c r="AF12" s="40"/>
      <c r="AG12" s="306">
        <f>'Development Information'!H44</f>
        <v>1</v>
      </c>
      <c r="AH12" s="160"/>
      <c r="AI12" s="160"/>
      <c r="AJ12" s="160"/>
      <c r="AK12" s="160"/>
      <c r="AL12" s="307">
        <f>AG12/AG14</f>
        <v>1</v>
      </c>
      <c r="AM12" s="307"/>
      <c r="AN12" s="307"/>
      <c r="AO12" s="307"/>
      <c r="AP12" s="307"/>
    </row>
    <row r="13" spans="3:42" ht="12.75">
      <c r="C13" s="308" t="s">
        <v>333</v>
      </c>
      <c r="D13" s="308"/>
      <c r="E13" s="308"/>
      <c r="F13" s="308"/>
      <c r="G13" s="308"/>
      <c r="H13" s="308"/>
      <c r="I13" s="308"/>
      <c r="J13" s="308"/>
      <c r="K13" s="308"/>
      <c r="L13" s="308"/>
      <c r="M13" s="308"/>
      <c r="N13" s="308"/>
      <c r="O13" s="308"/>
      <c r="P13" s="308"/>
      <c r="Q13" s="160">
        <f>'Development Information'!AI33</f>
        <v>0</v>
      </c>
      <c r="R13" s="160"/>
      <c r="S13" s="160"/>
      <c r="T13" s="160"/>
      <c r="U13" s="305" t="e">
        <f>Q13/$Q$15</f>
        <v>#DIV/0!</v>
      </c>
      <c r="V13" s="305"/>
      <c r="W13" s="305"/>
      <c r="X13" s="305"/>
      <c r="AB13" s="40" t="s">
        <v>322</v>
      </c>
      <c r="AC13" s="40"/>
      <c r="AD13" s="40"/>
      <c r="AE13" s="40"/>
      <c r="AF13" s="40"/>
      <c r="AG13" s="306">
        <f>'Development Information'!H46</f>
        <v>0</v>
      </c>
      <c r="AH13" s="160"/>
      <c r="AI13" s="160"/>
      <c r="AJ13" s="160"/>
      <c r="AK13" s="160"/>
      <c r="AL13" s="307">
        <f>AG13/AG14</f>
        <v>0</v>
      </c>
      <c r="AM13" s="307"/>
      <c r="AN13" s="307"/>
      <c r="AO13" s="307"/>
      <c r="AP13" s="307"/>
    </row>
    <row r="14" spans="3:42" ht="12.75">
      <c r="C14" s="318" t="s">
        <v>320</v>
      </c>
      <c r="D14" s="318"/>
      <c r="E14" s="318"/>
      <c r="F14" s="318"/>
      <c r="G14" s="318"/>
      <c r="H14" s="318"/>
      <c r="I14" s="318"/>
      <c r="J14" s="318"/>
      <c r="K14" s="318"/>
      <c r="L14" s="318"/>
      <c r="M14" s="318"/>
      <c r="N14" s="318"/>
      <c r="O14" s="318"/>
      <c r="P14" s="318"/>
      <c r="Q14" s="160">
        <f>'Development Information'!AI35</f>
        <v>0</v>
      </c>
      <c r="R14" s="160"/>
      <c r="S14" s="160"/>
      <c r="T14" s="160"/>
      <c r="U14" s="305" t="e">
        <f>Q14/$Q$15</f>
        <v>#DIV/0!</v>
      </c>
      <c r="V14" s="305"/>
      <c r="W14" s="305"/>
      <c r="X14" s="305"/>
      <c r="AB14" s="214" t="s">
        <v>88</v>
      </c>
      <c r="AC14" s="214"/>
      <c r="AD14" s="214"/>
      <c r="AE14" s="214"/>
      <c r="AF14" s="214"/>
      <c r="AG14" s="306">
        <f>'Development Information'!H48</f>
        <v>1</v>
      </c>
      <c r="AH14" s="160"/>
      <c r="AI14" s="160"/>
      <c r="AJ14" s="160"/>
      <c r="AK14" s="160"/>
      <c r="AL14" s="307">
        <f>AG14/AG14</f>
        <v>1</v>
      </c>
      <c r="AM14" s="307"/>
      <c r="AN14" s="307"/>
      <c r="AO14" s="307"/>
      <c r="AP14" s="307"/>
    </row>
    <row r="15" spans="1:24" ht="12.75">
      <c r="A15" s="7"/>
      <c r="C15" s="316" t="s">
        <v>23</v>
      </c>
      <c r="D15" s="316"/>
      <c r="E15" s="316"/>
      <c r="F15" s="316"/>
      <c r="G15" s="316"/>
      <c r="H15" s="316"/>
      <c r="I15" s="316"/>
      <c r="J15" s="316"/>
      <c r="K15" s="316"/>
      <c r="L15" s="316"/>
      <c r="M15" s="316"/>
      <c r="N15" s="316"/>
      <c r="O15" s="316"/>
      <c r="P15" s="316"/>
      <c r="Q15" s="317">
        <f>'Development Information'!AI37</f>
        <v>0</v>
      </c>
      <c r="R15" s="317"/>
      <c r="S15" s="317"/>
      <c r="T15" s="317"/>
      <c r="U15" s="305" t="e">
        <f>Q15/$Q$15</f>
        <v>#DIV/0!</v>
      </c>
      <c r="V15" s="305"/>
      <c r="W15" s="305"/>
      <c r="X15" s="305"/>
    </row>
    <row r="17" spans="5:40" ht="13.5" customHeight="1">
      <c r="E17" s="319" t="s">
        <v>105</v>
      </c>
      <c r="F17" s="320"/>
      <c r="G17" s="320"/>
      <c r="H17" s="320"/>
      <c r="I17" s="320"/>
      <c r="J17" s="320"/>
      <c r="K17" s="320"/>
      <c r="L17" s="320"/>
      <c r="M17" s="320"/>
      <c r="N17" s="320"/>
      <c r="O17" s="320"/>
      <c r="P17" s="320"/>
      <c r="Q17" s="320"/>
      <c r="R17" s="320"/>
      <c r="S17" s="321"/>
      <c r="T17" s="319" t="s">
        <v>172</v>
      </c>
      <c r="U17" s="320"/>
      <c r="V17" s="320"/>
      <c r="W17" s="320"/>
      <c r="X17" s="320"/>
      <c r="Y17" s="320"/>
      <c r="Z17" s="320"/>
      <c r="AA17" s="320"/>
      <c r="AB17" s="320"/>
      <c r="AC17" s="320"/>
      <c r="AD17" s="320"/>
      <c r="AE17" s="320"/>
      <c r="AF17" s="320"/>
      <c r="AG17" s="321"/>
      <c r="AH17" s="319" t="s">
        <v>32</v>
      </c>
      <c r="AI17" s="320"/>
      <c r="AJ17" s="320"/>
      <c r="AK17" s="320"/>
      <c r="AL17" s="320"/>
      <c r="AM17" s="320"/>
      <c r="AN17" s="321"/>
    </row>
    <row r="18" spans="5:40" ht="12.75">
      <c r="E18" s="322"/>
      <c r="F18" s="323"/>
      <c r="G18" s="323"/>
      <c r="H18" s="323"/>
      <c r="I18" s="323"/>
      <c r="J18" s="323"/>
      <c r="K18" s="323"/>
      <c r="L18" s="323"/>
      <c r="M18" s="323"/>
      <c r="N18" s="323"/>
      <c r="O18" s="323"/>
      <c r="P18" s="323"/>
      <c r="Q18" s="323"/>
      <c r="R18" s="323"/>
      <c r="S18" s="324"/>
      <c r="T18" s="322"/>
      <c r="U18" s="323"/>
      <c r="V18" s="323"/>
      <c r="W18" s="323"/>
      <c r="X18" s="323"/>
      <c r="Y18" s="323"/>
      <c r="Z18" s="323"/>
      <c r="AA18" s="323"/>
      <c r="AB18" s="323"/>
      <c r="AC18" s="323"/>
      <c r="AD18" s="323"/>
      <c r="AE18" s="323"/>
      <c r="AF18" s="323"/>
      <c r="AG18" s="324"/>
      <c r="AH18" s="322"/>
      <c r="AI18" s="323"/>
      <c r="AJ18" s="323"/>
      <c r="AK18" s="323"/>
      <c r="AL18" s="323"/>
      <c r="AM18" s="323"/>
      <c r="AN18" s="324"/>
    </row>
    <row r="19" spans="5:40" ht="12.75">
      <c r="E19" s="156"/>
      <c r="F19" s="156"/>
      <c r="G19" s="156"/>
      <c r="H19" s="156"/>
      <c r="I19" s="156"/>
      <c r="J19" s="156"/>
      <c r="K19" s="156"/>
      <c r="L19" s="156"/>
      <c r="M19" s="156"/>
      <c r="N19" s="156"/>
      <c r="O19" s="156"/>
      <c r="P19" s="156"/>
      <c r="Q19" s="156"/>
      <c r="R19" s="156"/>
      <c r="S19" s="156"/>
      <c r="T19" s="310"/>
      <c r="U19" s="311"/>
      <c r="V19" s="311"/>
      <c r="W19" s="311"/>
      <c r="X19" s="311"/>
      <c r="Y19" s="311"/>
      <c r="Z19" s="311"/>
      <c r="AA19" s="311"/>
      <c r="AB19" s="311"/>
      <c r="AC19" s="311"/>
      <c r="AD19" s="311"/>
      <c r="AE19" s="311"/>
      <c r="AF19" s="311"/>
      <c r="AG19" s="312"/>
      <c r="AH19" s="310"/>
      <c r="AI19" s="311"/>
      <c r="AJ19" s="311"/>
      <c r="AK19" s="311"/>
      <c r="AL19" s="311"/>
      <c r="AM19" s="311"/>
      <c r="AN19" s="312"/>
    </row>
    <row r="20" spans="5:40" ht="12.75">
      <c r="E20" s="156"/>
      <c r="F20" s="156"/>
      <c r="G20" s="156"/>
      <c r="H20" s="156"/>
      <c r="I20" s="156"/>
      <c r="J20" s="156"/>
      <c r="K20" s="156"/>
      <c r="L20" s="156"/>
      <c r="M20" s="156"/>
      <c r="N20" s="156"/>
      <c r="O20" s="156"/>
      <c r="P20" s="156"/>
      <c r="Q20" s="156"/>
      <c r="R20" s="156"/>
      <c r="S20" s="156"/>
      <c r="T20" s="313"/>
      <c r="U20" s="314"/>
      <c r="V20" s="314"/>
      <c r="W20" s="314"/>
      <c r="X20" s="314"/>
      <c r="Y20" s="314"/>
      <c r="Z20" s="314"/>
      <c r="AA20" s="314"/>
      <c r="AB20" s="314"/>
      <c r="AC20" s="314"/>
      <c r="AD20" s="314"/>
      <c r="AE20" s="314"/>
      <c r="AF20" s="314"/>
      <c r="AG20" s="315"/>
      <c r="AH20" s="313"/>
      <c r="AI20" s="314"/>
      <c r="AJ20" s="314"/>
      <c r="AK20" s="314"/>
      <c r="AL20" s="314"/>
      <c r="AM20" s="314"/>
      <c r="AN20" s="315"/>
    </row>
    <row r="21" spans="5:40" ht="12.75">
      <c r="E21" s="156"/>
      <c r="F21" s="156"/>
      <c r="G21" s="156"/>
      <c r="H21" s="156"/>
      <c r="I21" s="156"/>
      <c r="J21" s="156"/>
      <c r="K21" s="156"/>
      <c r="L21" s="156"/>
      <c r="M21" s="156"/>
      <c r="N21" s="156"/>
      <c r="O21" s="156"/>
      <c r="P21" s="156"/>
      <c r="Q21" s="156"/>
      <c r="R21" s="156"/>
      <c r="S21" s="156"/>
      <c r="T21" s="310"/>
      <c r="U21" s="311"/>
      <c r="V21" s="311"/>
      <c r="W21" s="311"/>
      <c r="X21" s="311"/>
      <c r="Y21" s="311"/>
      <c r="Z21" s="311"/>
      <c r="AA21" s="311"/>
      <c r="AB21" s="311"/>
      <c r="AC21" s="311"/>
      <c r="AD21" s="311"/>
      <c r="AE21" s="311"/>
      <c r="AF21" s="311"/>
      <c r="AG21" s="312"/>
      <c r="AH21" s="310"/>
      <c r="AI21" s="311"/>
      <c r="AJ21" s="311"/>
      <c r="AK21" s="311"/>
      <c r="AL21" s="311"/>
      <c r="AM21" s="311"/>
      <c r="AN21" s="312"/>
    </row>
    <row r="22" spans="5:40" ht="12.75">
      <c r="E22" s="156"/>
      <c r="F22" s="156"/>
      <c r="G22" s="156"/>
      <c r="H22" s="156"/>
      <c r="I22" s="156"/>
      <c r="J22" s="156"/>
      <c r="K22" s="156"/>
      <c r="L22" s="156"/>
      <c r="M22" s="156"/>
      <c r="N22" s="156"/>
      <c r="O22" s="156"/>
      <c r="P22" s="156"/>
      <c r="Q22" s="156"/>
      <c r="R22" s="156"/>
      <c r="S22" s="156"/>
      <c r="T22" s="313"/>
      <c r="U22" s="314"/>
      <c r="V22" s="314"/>
      <c r="W22" s="314"/>
      <c r="X22" s="314"/>
      <c r="Y22" s="314"/>
      <c r="Z22" s="314"/>
      <c r="AA22" s="314"/>
      <c r="AB22" s="314"/>
      <c r="AC22" s="314"/>
      <c r="AD22" s="314"/>
      <c r="AE22" s="314"/>
      <c r="AF22" s="314"/>
      <c r="AG22" s="315"/>
      <c r="AH22" s="313"/>
      <c r="AI22" s="314"/>
      <c r="AJ22" s="314"/>
      <c r="AK22" s="314"/>
      <c r="AL22" s="314"/>
      <c r="AM22" s="314"/>
      <c r="AN22" s="315"/>
    </row>
    <row r="23" spans="5:40" ht="12.75">
      <c r="E23" s="156"/>
      <c r="F23" s="156"/>
      <c r="G23" s="156"/>
      <c r="H23" s="156"/>
      <c r="I23" s="156"/>
      <c r="J23" s="156"/>
      <c r="K23" s="156"/>
      <c r="L23" s="156"/>
      <c r="M23" s="156"/>
      <c r="N23" s="156"/>
      <c r="O23" s="156"/>
      <c r="P23" s="156"/>
      <c r="Q23" s="156"/>
      <c r="R23" s="156"/>
      <c r="S23" s="156"/>
      <c r="T23" s="310"/>
      <c r="U23" s="311"/>
      <c r="V23" s="311"/>
      <c r="W23" s="311"/>
      <c r="X23" s="311"/>
      <c r="Y23" s="311"/>
      <c r="Z23" s="311"/>
      <c r="AA23" s="311"/>
      <c r="AB23" s="311"/>
      <c r="AC23" s="311"/>
      <c r="AD23" s="311"/>
      <c r="AE23" s="311"/>
      <c r="AF23" s="311"/>
      <c r="AG23" s="312"/>
      <c r="AH23" s="310"/>
      <c r="AI23" s="311"/>
      <c r="AJ23" s="311"/>
      <c r="AK23" s="311"/>
      <c r="AL23" s="311"/>
      <c r="AM23" s="311"/>
      <c r="AN23" s="312"/>
    </row>
    <row r="24" spans="5:40" ht="12.75">
      <c r="E24" s="156"/>
      <c r="F24" s="156"/>
      <c r="G24" s="156"/>
      <c r="H24" s="156"/>
      <c r="I24" s="156"/>
      <c r="J24" s="156"/>
      <c r="K24" s="156"/>
      <c r="L24" s="156"/>
      <c r="M24" s="156"/>
      <c r="N24" s="156"/>
      <c r="O24" s="156"/>
      <c r="P24" s="156"/>
      <c r="Q24" s="156"/>
      <c r="R24" s="156"/>
      <c r="S24" s="156"/>
      <c r="T24" s="313"/>
      <c r="U24" s="314"/>
      <c r="V24" s="314"/>
      <c r="W24" s="314"/>
      <c r="X24" s="314"/>
      <c r="Y24" s="314"/>
      <c r="Z24" s="314"/>
      <c r="AA24" s="314"/>
      <c r="AB24" s="314"/>
      <c r="AC24" s="314"/>
      <c r="AD24" s="314"/>
      <c r="AE24" s="314"/>
      <c r="AF24" s="314"/>
      <c r="AG24" s="315"/>
      <c r="AH24" s="313"/>
      <c r="AI24" s="314"/>
      <c r="AJ24" s="314"/>
      <c r="AK24" s="314"/>
      <c r="AL24" s="314"/>
      <c r="AM24" s="314"/>
      <c r="AN24" s="315"/>
    </row>
    <row r="25" spans="5:40" ht="12.75">
      <c r="E25" s="156"/>
      <c r="F25" s="156"/>
      <c r="G25" s="156"/>
      <c r="H25" s="156"/>
      <c r="I25" s="156"/>
      <c r="J25" s="156"/>
      <c r="K25" s="156"/>
      <c r="L25" s="156"/>
      <c r="M25" s="156"/>
      <c r="N25" s="156"/>
      <c r="O25" s="156"/>
      <c r="P25" s="156"/>
      <c r="Q25" s="156"/>
      <c r="R25" s="156"/>
      <c r="S25" s="156"/>
      <c r="T25" s="310"/>
      <c r="U25" s="311"/>
      <c r="V25" s="311"/>
      <c r="W25" s="311"/>
      <c r="X25" s="311"/>
      <c r="Y25" s="311"/>
      <c r="Z25" s="311"/>
      <c r="AA25" s="311"/>
      <c r="AB25" s="311"/>
      <c r="AC25" s="311"/>
      <c r="AD25" s="311"/>
      <c r="AE25" s="311"/>
      <c r="AF25" s="311"/>
      <c r="AG25" s="312"/>
      <c r="AH25" s="310"/>
      <c r="AI25" s="311"/>
      <c r="AJ25" s="311"/>
      <c r="AK25" s="311"/>
      <c r="AL25" s="311"/>
      <c r="AM25" s="311"/>
      <c r="AN25" s="312"/>
    </row>
    <row r="26" spans="5:40" ht="12.75">
      <c r="E26" s="156"/>
      <c r="F26" s="156"/>
      <c r="G26" s="156"/>
      <c r="H26" s="156"/>
      <c r="I26" s="156"/>
      <c r="J26" s="156"/>
      <c r="K26" s="156"/>
      <c r="L26" s="156"/>
      <c r="M26" s="156"/>
      <c r="N26" s="156"/>
      <c r="O26" s="156"/>
      <c r="P26" s="156"/>
      <c r="Q26" s="156"/>
      <c r="R26" s="156"/>
      <c r="S26" s="156"/>
      <c r="T26" s="313"/>
      <c r="U26" s="314"/>
      <c r="V26" s="314"/>
      <c r="W26" s="314"/>
      <c r="X26" s="314"/>
      <c r="Y26" s="314"/>
      <c r="Z26" s="314"/>
      <c r="AA26" s="314"/>
      <c r="AB26" s="314"/>
      <c r="AC26" s="314"/>
      <c r="AD26" s="314"/>
      <c r="AE26" s="314"/>
      <c r="AF26" s="314"/>
      <c r="AG26" s="315"/>
      <c r="AH26" s="313"/>
      <c r="AI26" s="314"/>
      <c r="AJ26" s="314"/>
      <c r="AK26" s="314"/>
      <c r="AL26" s="314"/>
      <c r="AM26" s="314"/>
      <c r="AN26" s="315"/>
    </row>
    <row r="27" spans="1:48" ht="12.75">
      <c r="A27" s="19"/>
      <c r="B27" s="19"/>
      <c r="C27" s="19"/>
      <c r="E27" s="156"/>
      <c r="F27" s="156"/>
      <c r="G27" s="156"/>
      <c r="H27" s="156"/>
      <c r="I27" s="156"/>
      <c r="J27" s="156"/>
      <c r="K27" s="156"/>
      <c r="L27" s="156"/>
      <c r="M27" s="156"/>
      <c r="N27" s="156"/>
      <c r="O27" s="156"/>
      <c r="P27" s="156"/>
      <c r="Q27" s="156"/>
      <c r="R27" s="156"/>
      <c r="S27" s="156"/>
      <c r="T27" s="310"/>
      <c r="U27" s="311"/>
      <c r="V27" s="311"/>
      <c r="W27" s="311"/>
      <c r="X27" s="311"/>
      <c r="Y27" s="311"/>
      <c r="Z27" s="311"/>
      <c r="AA27" s="311"/>
      <c r="AB27" s="311"/>
      <c r="AC27" s="311"/>
      <c r="AD27" s="311"/>
      <c r="AE27" s="311"/>
      <c r="AF27" s="311"/>
      <c r="AG27" s="312"/>
      <c r="AH27" s="310"/>
      <c r="AI27" s="311"/>
      <c r="AJ27" s="311"/>
      <c r="AK27" s="311"/>
      <c r="AL27" s="311"/>
      <c r="AM27" s="311"/>
      <c r="AN27" s="312"/>
      <c r="AO27" s="19"/>
      <c r="AP27" s="19"/>
      <c r="AQ27" s="19"/>
      <c r="AR27" s="19"/>
      <c r="AS27" s="19"/>
      <c r="AT27" s="19"/>
      <c r="AU27" s="19"/>
      <c r="AV27" s="19"/>
    </row>
    <row r="28" spans="5:40" s="19" customFormat="1" ht="12.75">
      <c r="E28" s="156"/>
      <c r="F28" s="156"/>
      <c r="G28" s="156"/>
      <c r="H28" s="156"/>
      <c r="I28" s="156"/>
      <c r="J28" s="156"/>
      <c r="K28" s="156"/>
      <c r="L28" s="156"/>
      <c r="M28" s="156"/>
      <c r="N28" s="156"/>
      <c r="O28" s="156"/>
      <c r="P28" s="156"/>
      <c r="Q28" s="156"/>
      <c r="R28" s="156"/>
      <c r="S28" s="156"/>
      <c r="T28" s="313"/>
      <c r="U28" s="314"/>
      <c r="V28" s="314"/>
      <c r="W28" s="314"/>
      <c r="X28" s="314"/>
      <c r="Y28" s="314"/>
      <c r="Z28" s="314"/>
      <c r="AA28" s="314"/>
      <c r="AB28" s="314"/>
      <c r="AC28" s="314"/>
      <c r="AD28" s="314"/>
      <c r="AE28" s="314"/>
      <c r="AF28" s="314"/>
      <c r="AG28" s="315"/>
      <c r="AH28" s="313"/>
      <c r="AI28" s="314"/>
      <c r="AJ28" s="314"/>
      <c r="AK28" s="314"/>
      <c r="AL28" s="314"/>
      <c r="AM28" s="314"/>
      <c r="AN28" s="315"/>
    </row>
    <row r="29" spans="5:40" s="19" customFormat="1" ht="12.75">
      <c r="E29" s="156"/>
      <c r="F29" s="156"/>
      <c r="G29" s="156"/>
      <c r="H29" s="156"/>
      <c r="I29" s="156"/>
      <c r="J29" s="156"/>
      <c r="K29" s="156"/>
      <c r="L29" s="156"/>
      <c r="M29" s="156"/>
      <c r="N29" s="156"/>
      <c r="O29" s="156"/>
      <c r="P29" s="156"/>
      <c r="Q29" s="156"/>
      <c r="R29" s="156"/>
      <c r="S29" s="156"/>
      <c r="T29" s="310"/>
      <c r="U29" s="311"/>
      <c r="V29" s="311"/>
      <c r="W29" s="311"/>
      <c r="X29" s="311"/>
      <c r="Y29" s="311"/>
      <c r="Z29" s="311"/>
      <c r="AA29" s="311"/>
      <c r="AB29" s="311"/>
      <c r="AC29" s="311"/>
      <c r="AD29" s="311"/>
      <c r="AE29" s="311"/>
      <c r="AF29" s="311"/>
      <c r="AG29" s="312"/>
      <c r="AH29" s="310"/>
      <c r="AI29" s="311"/>
      <c r="AJ29" s="311"/>
      <c r="AK29" s="311"/>
      <c r="AL29" s="311"/>
      <c r="AM29" s="311"/>
      <c r="AN29" s="312"/>
    </row>
    <row r="30" spans="5:40" s="19" customFormat="1" ht="12.75">
      <c r="E30" s="156"/>
      <c r="F30" s="156"/>
      <c r="G30" s="156"/>
      <c r="H30" s="156"/>
      <c r="I30" s="156"/>
      <c r="J30" s="156"/>
      <c r="K30" s="156"/>
      <c r="L30" s="156"/>
      <c r="M30" s="156"/>
      <c r="N30" s="156"/>
      <c r="O30" s="156"/>
      <c r="P30" s="156"/>
      <c r="Q30" s="156"/>
      <c r="R30" s="156"/>
      <c r="S30" s="156"/>
      <c r="T30" s="313"/>
      <c r="U30" s="314"/>
      <c r="V30" s="314"/>
      <c r="W30" s="314"/>
      <c r="X30" s="314"/>
      <c r="Y30" s="314"/>
      <c r="Z30" s="314"/>
      <c r="AA30" s="314"/>
      <c r="AB30" s="314"/>
      <c r="AC30" s="314"/>
      <c r="AD30" s="314"/>
      <c r="AE30" s="314"/>
      <c r="AF30" s="314"/>
      <c r="AG30" s="315"/>
      <c r="AH30" s="313"/>
      <c r="AI30" s="314"/>
      <c r="AJ30" s="314"/>
      <c r="AK30" s="314"/>
      <c r="AL30" s="314"/>
      <c r="AM30" s="314"/>
      <c r="AN30" s="315"/>
    </row>
    <row r="31" spans="5:40" s="19" customFormat="1" ht="12.75">
      <c r="E31" s="156"/>
      <c r="F31" s="156"/>
      <c r="G31" s="156"/>
      <c r="H31" s="156"/>
      <c r="I31" s="156"/>
      <c r="J31" s="156"/>
      <c r="K31" s="156"/>
      <c r="L31" s="156"/>
      <c r="M31" s="156"/>
      <c r="N31" s="156"/>
      <c r="O31" s="156"/>
      <c r="P31" s="156"/>
      <c r="Q31" s="156"/>
      <c r="R31" s="156"/>
      <c r="S31" s="156"/>
      <c r="T31" s="310"/>
      <c r="U31" s="311"/>
      <c r="V31" s="311"/>
      <c r="W31" s="311"/>
      <c r="X31" s="311"/>
      <c r="Y31" s="311"/>
      <c r="Z31" s="311"/>
      <c r="AA31" s="311"/>
      <c r="AB31" s="311"/>
      <c r="AC31" s="311"/>
      <c r="AD31" s="311"/>
      <c r="AE31" s="311"/>
      <c r="AF31" s="311"/>
      <c r="AG31" s="312"/>
      <c r="AH31" s="310"/>
      <c r="AI31" s="311"/>
      <c r="AJ31" s="311"/>
      <c r="AK31" s="311"/>
      <c r="AL31" s="311"/>
      <c r="AM31" s="311"/>
      <c r="AN31" s="312"/>
    </row>
    <row r="32" spans="5:40" s="19" customFormat="1" ht="12.75">
      <c r="E32" s="156"/>
      <c r="F32" s="156"/>
      <c r="G32" s="156"/>
      <c r="H32" s="156"/>
      <c r="I32" s="156"/>
      <c r="J32" s="156"/>
      <c r="K32" s="156"/>
      <c r="L32" s="156"/>
      <c r="M32" s="156"/>
      <c r="N32" s="156"/>
      <c r="O32" s="156"/>
      <c r="P32" s="156"/>
      <c r="Q32" s="156"/>
      <c r="R32" s="156"/>
      <c r="S32" s="156"/>
      <c r="T32" s="313"/>
      <c r="U32" s="314"/>
      <c r="V32" s="314"/>
      <c r="W32" s="314"/>
      <c r="X32" s="314"/>
      <c r="Y32" s="314"/>
      <c r="Z32" s="314"/>
      <c r="AA32" s="314"/>
      <c r="AB32" s="314"/>
      <c r="AC32" s="314"/>
      <c r="AD32" s="314"/>
      <c r="AE32" s="314"/>
      <c r="AF32" s="314"/>
      <c r="AG32" s="315"/>
      <c r="AH32" s="313"/>
      <c r="AI32" s="314"/>
      <c r="AJ32" s="314"/>
      <c r="AK32" s="314"/>
      <c r="AL32" s="314"/>
      <c r="AM32" s="314"/>
      <c r="AN32" s="315"/>
    </row>
    <row r="33" spans="5:40" s="19" customFormat="1" ht="12.75">
      <c r="E33" s="156"/>
      <c r="F33" s="156"/>
      <c r="G33" s="156"/>
      <c r="H33" s="156"/>
      <c r="I33" s="156"/>
      <c r="J33" s="156"/>
      <c r="K33" s="156"/>
      <c r="L33" s="156"/>
      <c r="M33" s="156"/>
      <c r="N33" s="156"/>
      <c r="O33" s="156"/>
      <c r="P33" s="156"/>
      <c r="Q33" s="156"/>
      <c r="R33" s="156"/>
      <c r="S33" s="156"/>
      <c r="T33" s="310"/>
      <c r="U33" s="311"/>
      <c r="V33" s="311"/>
      <c r="W33" s="311"/>
      <c r="X33" s="311"/>
      <c r="Y33" s="311"/>
      <c r="Z33" s="311"/>
      <c r="AA33" s="311"/>
      <c r="AB33" s="311"/>
      <c r="AC33" s="311"/>
      <c r="AD33" s="311"/>
      <c r="AE33" s="311"/>
      <c r="AF33" s="311"/>
      <c r="AG33" s="312"/>
      <c r="AH33" s="310"/>
      <c r="AI33" s="311"/>
      <c r="AJ33" s="311"/>
      <c r="AK33" s="311"/>
      <c r="AL33" s="311"/>
      <c r="AM33" s="311"/>
      <c r="AN33" s="312"/>
    </row>
    <row r="34" spans="5:40" s="19" customFormat="1" ht="12.75">
      <c r="E34" s="156"/>
      <c r="F34" s="156"/>
      <c r="G34" s="156"/>
      <c r="H34" s="156"/>
      <c r="I34" s="156"/>
      <c r="J34" s="156"/>
      <c r="K34" s="156"/>
      <c r="L34" s="156"/>
      <c r="M34" s="156"/>
      <c r="N34" s="156"/>
      <c r="O34" s="156"/>
      <c r="P34" s="156"/>
      <c r="Q34" s="156"/>
      <c r="R34" s="156"/>
      <c r="S34" s="156"/>
      <c r="T34" s="313"/>
      <c r="U34" s="314"/>
      <c r="V34" s="314"/>
      <c r="W34" s="314"/>
      <c r="X34" s="314"/>
      <c r="Y34" s="314"/>
      <c r="Z34" s="314"/>
      <c r="AA34" s="314"/>
      <c r="AB34" s="314"/>
      <c r="AC34" s="314"/>
      <c r="AD34" s="314"/>
      <c r="AE34" s="314"/>
      <c r="AF34" s="314"/>
      <c r="AG34" s="315"/>
      <c r="AH34" s="313"/>
      <c r="AI34" s="314"/>
      <c r="AJ34" s="314"/>
      <c r="AK34" s="314"/>
      <c r="AL34" s="314"/>
      <c r="AM34" s="314"/>
      <c r="AN34" s="315"/>
    </row>
    <row r="35" spans="5:40" s="19" customFormat="1" ht="12.75">
      <c r="E35" s="325" t="s">
        <v>88</v>
      </c>
      <c r="F35" s="325"/>
      <c r="G35" s="325"/>
      <c r="H35" s="325"/>
      <c r="I35" s="325"/>
      <c r="J35" s="325"/>
      <c r="K35" s="325"/>
      <c r="L35" s="325"/>
      <c r="M35" s="325"/>
      <c r="N35" s="325"/>
      <c r="O35" s="325"/>
      <c r="P35" s="325"/>
      <c r="Q35" s="325"/>
      <c r="R35" s="325"/>
      <c r="S35" s="326"/>
      <c r="T35" s="333"/>
      <c r="U35" s="333"/>
      <c r="V35" s="333"/>
      <c r="W35" s="333"/>
      <c r="X35" s="333"/>
      <c r="Y35" s="333"/>
      <c r="Z35" s="333"/>
      <c r="AA35" s="333"/>
      <c r="AB35" s="333"/>
      <c r="AC35" s="333"/>
      <c r="AD35" s="333"/>
      <c r="AE35" s="333"/>
      <c r="AF35" s="333"/>
      <c r="AG35" s="334"/>
      <c r="AH35" s="327">
        <f>SUM(AH19:AN34)</f>
        <v>0</v>
      </c>
      <c r="AI35" s="328"/>
      <c r="AJ35" s="328"/>
      <c r="AK35" s="328"/>
      <c r="AL35" s="328"/>
      <c r="AM35" s="328"/>
      <c r="AN35" s="329"/>
    </row>
    <row r="36" spans="5:40" s="19" customFormat="1" ht="12.75">
      <c r="E36" s="325"/>
      <c r="F36" s="325"/>
      <c r="G36" s="325"/>
      <c r="H36" s="325"/>
      <c r="I36" s="325"/>
      <c r="J36" s="325"/>
      <c r="K36" s="325"/>
      <c r="L36" s="325"/>
      <c r="M36" s="325"/>
      <c r="N36" s="325"/>
      <c r="O36" s="325"/>
      <c r="P36" s="325"/>
      <c r="Q36" s="325"/>
      <c r="R36" s="325"/>
      <c r="S36" s="326"/>
      <c r="T36" s="335"/>
      <c r="U36" s="335"/>
      <c r="V36" s="335"/>
      <c r="W36" s="335"/>
      <c r="X36" s="335"/>
      <c r="Y36" s="335"/>
      <c r="Z36" s="335"/>
      <c r="AA36" s="335"/>
      <c r="AB36" s="335"/>
      <c r="AC36" s="335"/>
      <c r="AD36" s="335"/>
      <c r="AE36" s="335"/>
      <c r="AF36" s="335"/>
      <c r="AG36" s="336"/>
      <c r="AH36" s="330"/>
      <c r="AI36" s="331"/>
      <c r="AJ36" s="331"/>
      <c r="AK36" s="331"/>
      <c r="AL36" s="331"/>
      <c r="AM36" s="331"/>
      <c r="AN36" s="332"/>
    </row>
    <row r="37" spans="1:48" s="19" customFormat="1" ht="12.75">
      <c r="A37" s="14"/>
      <c r="B37" s="14"/>
      <c r="C37" s="14"/>
      <c r="D37" s="14"/>
      <c r="E37" s="14"/>
      <c r="F37" s="14"/>
      <c r="G37" s="14"/>
      <c r="H37" s="14"/>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S37" s="14"/>
      <c r="AT37" s="14"/>
      <c r="AU37" s="14"/>
      <c r="AV37" s="14"/>
    </row>
    <row r="38" spans="1:48" s="19" customFormat="1" ht="12.75" customHeight="1">
      <c r="A38" s="14"/>
      <c r="B38" s="302" t="s">
        <v>104</v>
      </c>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14"/>
      <c r="AS38" s="14"/>
      <c r="AT38" s="14"/>
      <c r="AU38" s="14"/>
      <c r="AV38" s="14"/>
    </row>
    <row r="39" spans="1:48" s="19" customFormat="1" ht="12.75">
      <c r="A39" s="14"/>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14"/>
      <c r="AS39" s="14"/>
      <c r="AT39" s="14"/>
      <c r="AU39" s="14"/>
      <c r="AV39" s="14"/>
    </row>
    <row r="40" spans="1:48" s="19" customFormat="1" ht="12.75">
      <c r="A40" s="14"/>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14"/>
      <c r="AS40" s="14"/>
      <c r="AT40" s="14"/>
      <c r="AU40" s="14"/>
      <c r="AV40" s="14"/>
    </row>
    <row r="41" spans="1:48" s="19" customFormat="1" ht="12.7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row>
    <row r="42" spans="1:48" s="19" customFormat="1" ht="12.75">
      <c r="A42" s="44" t="s">
        <v>149</v>
      </c>
      <c r="B42" s="4"/>
      <c r="C42" s="4"/>
      <c r="D42" s="4"/>
      <c r="E42" s="4"/>
      <c r="F42" s="4"/>
      <c r="G42" s="5"/>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1"/>
      <c r="AS42" s="1"/>
      <c r="AT42" s="1"/>
      <c r="AU42" s="1"/>
      <c r="AV42" s="1"/>
    </row>
    <row r="43" spans="1:48" s="21" customFormat="1" ht="12.75">
      <c r="A43" s="5"/>
      <c r="B43" s="20"/>
      <c r="C43" s="20"/>
      <c r="D43" s="20"/>
      <c r="E43" s="20"/>
      <c r="F43" s="20"/>
      <c r="G43" s="20"/>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row>
    <row r="44" spans="2:46" ht="12.75">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5"/>
    </row>
    <row r="45" spans="2:46" ht="12.75">
      <c r="B45" s="166"/>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8"/>
    </row>
    <row r="46" spans="2:46" ht="12.75">
      <c r="B46" s="166"/>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8"/>
    </row>
    <row r="47" spans="2:46" ht="12.75">
      <c r="B47" s="166"/>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8"/>
    </row>
    <row r="48" spans="2:46" ht="12.75">
      <c r="B48" s="166"/>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8"/>
    </row>
    <row r="49" spans="2:46" ht="12.75">
      <c r="B49" s="169"/>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1"/>
    </row>
  </sheetData>
  <sheetProtection password="C780" sheet="1" objects="1" scenarios="1"/>
  <mergeCells count="63">
    <mergeCell ref="AH29:AN30"/>
    <mergeCell ref="E31:S32"/>
    <mergeCell ref="E33:S34"/>
    <mergeCell ref="E35:S36"/>
    <mergeCell ref="AH35:AN36"/>
    <mergeCell ref="T31:AG32"/>
    <mergeCell ref="T33:AG34"/>
    <mergeCell ref="T35:AG36"/>
    <mergeCell ref="AH33:AN34"/>
    <mergeCell ref="AH31:AN32"/>
    <mergeCell ref="E25:S26"/>
    <mergeCell ref="AH25:AN26"/>
    <mergeCell ref="E27:S28"/>
    <mergeCell ref="T25:AG26"/>
    <mergeCell ref="T27:AG28"/>
    <mergeCell ref="AH27:AN28"/>
    <mergeCell ref="AH17:AN18"/>
    <mergeCell ref="E23:S24"/>
    <mergeCell ref="E17:S18"/>
    <mergeCell ref="E29:S30"/>
    <mergeCell ref="AH23:AN24"/>
    <mergeCell ref="T17:AG18"/>
    <mergeCell ref="T19:AG20"/>
    <mergeCell ref="T21:AG22"/>
    <mergeCell ref="T23:AG24"/>
    <mergeCell ref="T29:AG30"/>
    <mergeCell ref="E19:S20"/>
    <mergeCell ref="E21:S22"/>
    <mergeCell ref="AH19:AN20"/>
    <mergeCell ref="AH21:AN22"/>
    <mergeCell ref="AG14:AK14"/>
    <mergeCell ref="AL14:AP14"/>
    <mergeCell ref="C15:P15"/>
    <mergeCell ref="Q15:T15"/>
    <mergeCell ref="U15:X15"/>
    <mergeCell ref="C14:P14"/>
    <mergeCell ref="Q14:T14"/>
    <mergeCell ref="U14:X14"/>
    <mergeCell ref="AB14:AF14"/>
    <mergeCell ref="AL12:AP12"/>
    <mergeCell ref="C13:P13"/>
    <mergeCell ref="Q13:T13"/>
    <mergeCell ref="U13:X13"/>
    <mergeCell ref="AG13:AK13"/>
    <mergeCell ref="AL13:AP13"/>
    <mergeCell ref="C12:P12"/>
    <mergeCell ref="Q12:T12"/>
    <mergeCell ref="U12:X12"/>
    <mergeCell ref="AG12:AK12"/>
    <mergeCell ref="U10:X11"/>
    <mergeCell ref="AB10:AF11"/>
    <mergeCell ref="AG10:AK11"/>
    <mergeCell ref="Q10:T11"/>
    <mergeCell ref="AL10:AP11"/>
    <mergeCell ref="A1:AT1"/>
    <mergeCell ref="B38:AQ40"/>
    <mergeCell ref="B44:AT49"/>
    <mergeCell ref="M3:Z3"/>
    <mergeCell ref="M4:Z4"/>
    <mergeCell ref="M5:Z5"/>
    <mergeCell ref="M7:Z7"/>
    <mergeCell ref="M8:Z8"/>
    <mergeCell ref="C10:P11"/>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6.xml><?xml version="1.0" encoding="utf-8"?>
<worksheet xmlns="http://schemas.openxmlformats.org/spreadsheetml/2006/main" xmlns:r="http://schemas.openxmlformats.org/officeDocument/2006/relationships">
  <dimension ref="A1:AU43"/>
  <sheetViews>
    <sheetView zoomScalePageLayoutView="0" workbookViewId="0" topLeftCell="A4">
      <selection activeCell="A1" sqref="A1:AS1"/>
    </sheetView>
  </sheetViews>
  <sheetFormatPr defaultColWidth="2.00390625" defaultRowHeight="12.75"/>
  <cols>
    <col min="1" max="16384" width="2.00390625" style="1" customWidth="1"/>
  </cols>
  <sheetData>
    <row r="1" spans="1:47" ht="19.5" thickBot="1">
      <c r="A1" s="147" t="s">
        <v>36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06"/>
      <c r="AU1" s="106"/>
    </row>
    <row r="2" spans="3:7" ht="13.5" thickTop="1">
      <c r="C2" s="6"/>
      <c r="D2" s="6"/>
      <c r="E2" s="6"/>
      <c r="F2" s="6"/>
      <c r="G2" s="6"/>
    </row>
    <row r="3" spans="1:26" ht="12.75">
      <c r="A3" s="2" t="s">
        <v>171</v>
      </c>
      <c r="M3" s="303">
        <f>'Development Information'!M4</f>
        <v>0</v>
      </c>
      <c r="N3" s="303"/>
      <c r="O3" s="303"/>
      <c r="P3" s="303"/>
      <c r="Q3" s="303"/>
      <c r="R3" s="303"/>
      <c r="S3" s="303"/>
      <c r="T3" s="303"/>
      <c r="U3" s="303"/>
      <c r="V3" s="303"/>
      <c r="W3" s="303"/>
      <c r="X3" s="303"/>
      <c r="Y3" s="303"/>
      <c r="Z3" s="303"/>
    </row>
    <row r="4" spans="1:26" ht="12.75">
      <c r="A4" s="2" t="s">
        <v>60</v>
      </c>
      <c r="M4" s="304">
        <f>'Development Information'!M5</f>
        <v>0</v>
      </c>
      <c r="N4" s="304"/>
      <c r="O4" s="304"/>
      <c r="P4" s="304"/>
      <c r="Q4" s="304"/>
      <c r="R4" s="304"/>
      <c r="S4" s="304"/>
      <c r="T4" s="304"/>
      <c r="U4" s="304"/>
      <c r="V4" s="304"/>
      <c r="W4" s="304"/>
      <c r="X4" s="304"/>
      <c r="Y4" s="304"/>
      <c r="Z4" s="304"/>
    </row>
    <row r="5" spans="1:26" ht="12.75">
      <c r="A5" s="2" t="s">
        <v>61</v>
      </c>
      <c r="M5" s="304">
        <f>'Development Information'!M6</f>
        <v>0</v>
      </c>
      <c r="N5" s="304"/>
      <c r="O5" s="304"/>
      <c r="P5" s="304"/>
      <c r="Q5" s="304"/>
      <c r="R5" s="304"/>
      <c r="S5" s="304"/>
      <c r="T5" s="304"/>
      <c r="U5" s="304"/>
      <c r="V5" s="304"/>
      <c r="W5" s="304"/>
      <c r="X5" s="304"/>
      <c r="Y5" s="304"/>
      <c r="Z5" s="304"/>
    </row>
    <row r="6" spans="13:15" ht="12.75">
      <c r="M6" s="5"/>
      <c r="N6" s="5"/>
      <c r="O6" s="5"/>
    </row>
    <row r="7" spans="1:26" ht="12.75">
      <c r="A7" s="15" t="s">
        <v>136</v>
      </c>
      <c r="D7" s="4"/>
      <c r="H7" s="16"/>
      <c r="M7" s="206">
        <f>'Development Information'!M8</f>
        <v>0</v>
      </c>
      <c r="N7" s="206"/>
      <c r="O7" s="206"/>
      <c r="P7" s="206"/>
      <c r="Q7" s="206"/>
      <c r="R7" s="206"/>
      <c r="S7" s="206"/>
      <c r="T7" s="206"/>
      <c r="U7" s="206"/>
      <c r="V7" s="206"/>
      <c r="W7" s="206"/>
      <c r="X7" s="206"/>
      <c r="Y7" s="206"/>
      <c r="Z7" s="206"/>
    </row>
    <row r="8" spans="1:47" ht="12.75">
      <c r="A8" s="15" t="s">
        <v>137</v>
      </c>
      <c r="D8" s="4"/>
      <c r="G8" s="4"/>
      <c r="H8" s="16"/>
      <c r="J8" s="4"/>
      <c r="M8" s="175">
        <f>'Development Information'!M9</f>
        <v>0</v>
      </c>
      <c r="N8" s="175"/>
      <c r="O8" s="175"/>
      <c r="P8" s="175"/>
      <c r="Q8" s="175"/>
      <c r="R8" s="175"/>
      <c r="S8" s="175"/>
      <c r="T8" s="175"/>
      <c r="U8" s="175"/>
      <c r="V8" s="175"/>
      <c r="W8" s="175"/>
      <c r="X8" s="175"/>
      <c r="Y8" s="175"/>
      <c r="Z8" s="175"/>
      <c r="AO8" s="4"/>
      <c r="AP8" s="4"/>
      <c r="AQ8" s="4"/>
      <c r="AR8" s="4"/>
      <c r="AS8" s="4"/>
      <c r="AT8" s="4"/>
      <c r="AU8" s="4"/>
    </row>
    <row r="9" spans="1:47" ht="12.75">
      <c r="A9" s="15"/>
      <c r="D9" s="4"/>
      <c r="G9" s="4"/>
      <c r="H9" s="16"/>
      <c r="J9" s="4"/>
      <c r="M9" s="14"/>
      <c r="N9" s="14"/>
      <c r="O9" s="14"/>
      <c r="P9" s="14"/>
      <c r="Q9" s="14"/>
      <c r="R9" s="14"/>
      <c r="S9" s="14"/>
      <c r="T9" s="14"/>
      <c r="U9" s="14"/>
      <c r="V9" s="14"/>
      <c r="W9" s="14"/>
      <c r="X9" s="14"/>
      <c r="Y9" s="14"/>
      <c r="Z9" s="14"/>
      <c r="AO9" s="4"/>
      <c r="AP9" s="4"/>
      <c r="AQ9" s="4"/>
      <c r="AR9" s="4"/>
      <c r="AS9" s="4"/>
      <c r="AT9" s="4"/>
      <c r="AU9" s="4"/>
    </row>
    <row r="11" spans="3:42" ht="12.75" customHeight="1">
      <c r="C11" s="194" t="s">
        <v>321</v>
      </c>
      <c r="D11" s="195"/>
      <c r="E11" s="195"/>
      <c r="F11" s="195"/>
      <c r="G11" s="195"/>
      <c r="H11" s="195"/>
      <c r="I11" s="195"/>
      <c r="J11" s="195"/>
      <c r="K11" s="195"/>
      <c r="L11" s="195"/>
      <c r="M11" s="195"/>
      <c r="N11" s="195"/>
      <c r="O11" s="195"/>
      <c r="P11" s="196"/>
      <c r="Q11" s="214" t="s">
        <v>317</v>
      </c>
      <c r="R11" s="214"/>
      <c r="S11" s="214"/>
      <c r="T11" s="214"/>
      <c r="U11" s="214" t="s">
        <v>297</v>
      </c>
      <c r="V11" s="214"/>
      <c r="W11" s="214"/>
      <c r="X11" s="214"/>
      <c r="AB11" s="214" t="s">
        <v>332</v>
      </c>
      <c r="AC11" s="214"/>
      <c r="AD11" s="214"/>
      <c r="AE11" s="214"/>
      <c r="AF11" s="214"/>
      <c r="AG11" s="300" t="s">
        <v>324</v>
      </c>
      <c r="AH11" s="300"/>
      <c r="AI11" s="300"/>
      <c r="AJ11" s="300"/>
      <c r="AK11" s="300"/>
      <c r="AL11" s="300" t="s">
        <v>325</v>
      </c>
      <c r="AM11" s="301"/>
      <c r="AN11" s="301"/>
      <c r="AO11" s="301"/>
      <c r="AP11" s="301"/>
    </row>
    <row r="12" spans="3:42" ht="12.75" customHeight="1">
      <c r="C12" s="197"/>
      <c r="D12" s="198"/>
      <c r="E12" s="198"/>
      <c r="F12" s="198"/>
      <c r="G12" s="198"/>
      <c r="H12" s="198"/>
      <c r="I12" s="198"/>
      <c r="J12" s="198"/>
      <c r="K12" s="198"/>
      <c r="L12" s="198"/>
      <c r="M12" s="198"/>
      <c r="N12" s="198"/>
      <c r="O12" s="198"/>
      <c r="P12" s="199"/>
      <c r="Q12" s="214"/>
      <c r="R12" s="214"/>
      <c r="S12" s="214"/>
      <c r="T12" s="214"/>
      <c r="U12" s="214"/>
      <c r="V12" s="214"/>
      <c r="W12" s="214"/>
      <c r="X12" s="214"/>
      <c r="AB12" s="214"/>
      <c r="AC12" s="214"/>
      <c r="AD12" s="214"/>
      <c r="AE12" s="214"/>
      <c r="AF12" s="214"/>
      <c r="AG12" s="300"/>
      <c r="AH12" s="300"/>
      <c r="AI12" s="300"/>
      <c r="AJ12" s="300"/>
      <c r="AK12" s="300"/>
      <c r="AL12" s="301"/>
      <c r="AM12" s="301"/>
      <c r="AN12" s="301"/>
      <c r="AO12" s="301"/>
      <c r="AP12" s="301"/>
    </row>
    <row r="13" spans="3:42" ht="12.75">
      <c r="C13" s="309" t="s">
        <v>313</v>
      </c>
      <c r="D13" s="309"/>
      <c r="E13" s="309"/>
      <c r="F13" s="309"/>
      <c r="G13" s="309"/>
      <c r="H13" s="309"/>
      <c r="I13" s="309"/>
      <c r="J13" s="309"/>
      <c r="K13" s="309"/>
      <c r="L13" s="309"/>
      <c r="M13" s="309"/>
      <c r="N13" s="309"/>
      <c r="O13" s="309"/>
      <c r="P13" s="309"/>
      <c r="Q13" s="160">
        <f>'Development Information'!AI31</f>
        <v>0</v>
      </c>
      <c r="R13" s="160"/>
      <c r="S13" s="160"/>
      <c r="T13" s="160"/>
      <c r="U13" s="305" t="e">
        <f>Q13/$Q$16</f>
        <v>#DIV/0!</v>
      </c>
      <c r="V13" s="305"/>
      <c r="W13" s="305"/>
      <c r="X13" s="305"/>
      <c r="AB13" s="209" t="s">
        <v>323</v>
      </c>
      <c r="AC13" s="210"/>
      <c r="AD13" s="210"/>
      <c r="AE13" s="210"/>
      <c r="AF13" s="211"/>
      <c r="AG13" s="306">
        <f>'Development Information'!H44</f>
        <v>1</v>
      </c>
      <c r="AH13" s="160"/>
      <c r="AI13" s="160"/>
      <c r="AJ13" s="160"/>
      <c r="AK13" s="160"/>
      <c r="AL13" s="307">
        <f>AG13/AG15</f>
        <v>1</v>
      </c>
      <c r="AM13" s="307"/>
      <c r="AN13" s="307"/>
      <c r="AO13" s="307"/>
      <c r="AP13" s="307"/>
    </row>
    <row r="14" spans="3:42" ht="12.75">
      <c r="C14" s="308" t="s">
        <v>333</v>
      </c>
      <c r="D14" s="308"/>
      <c r="E14" s="308"/>
      <c r="F14" s="308"/>
      <c r="G14" s="308"/>
      <c r="H14" s="308"/>
      <c r="I14" s="308"/>
      <c r="J14" s="308"/>
      <c r="K14" s="308"/>
      <c r="L14" s="308"/>
      <c r="M14" s="308"/>
      <c r="N14" s="308"/>
      <c r="O14" s="308"/>
      <c r="P14" s="308"/>
      <c r="Q14" s="160">
        <f>'Development Information'!AI33</f>
        <v>0</v>
      </c>
      <c r="R14" s="160"/>
      <c r="S14" s="160"/>
      <c r="T14" s="160"/>
      <c r="U14" s="305" t="e">
        <f>Q14/$Q$16</f>
        <v>#DIV/0!</v>
      </c>
      <c r="V14" s="305"/>
      <c r="W14" s="305"/>
      <c r="X14" s="305"/>
      <c r="AB14" s="209" t="s">
        <v>322</v>
      </c>
      <c r="AC14" s="210"/>
      <c r="AD14" s="210"/>
      <c r="AE14" s="210"/>
      <c r="AF14" s="211"/>
      <c r="AG14" s="306">
        <f>'Development Information'!H46</f>
        <v>0</v>
      </c>
      <c r="AH14" s="160"/>
      <c r="AI14" s="160"/>
      <c r="AJ14" s="160"/>
      <c r="AK14" s="160"/>
      <c r="AL14" s="307">
        <f>AG14/AG15</f>
        <v>0</v>
      </c>
      <c r="AM14" s="307"/>
      <c r="AN14" s="307"/>
      <c r="AO14" s="307"/>
      <c r="AP14" s="307"/>
    </row>
    <row r="15" spans="3:42" ht="12.75">
      <c r="C15" s="318" t="s">
        <v>320</v>
      </c>
      <c r="D15" s="318"/>
      <c r="E15" s="318"/>
      <c r="F15" s="318"/>
      <c r="G15" s="318"/>
      <c r="H15" s="318"/>
      <c r="I15" s="318"/>
      <c r="J15" s="318"/>
      <c r="K15" s="318"/>
      <c r="L15" s="318"/>
      <c r="M15" s="318"/>
      <c r="N15" s="318"/>
      <c r="O15" s="318"/>
      <c r="P15" s="318"/>
      <c r="Q15" s="160">
        <f>'Development Information'!AI35</f>
        <v>0</v>
      </c>
      <c r="R15" s="160"/>
      <c r="S15" s="160"/>
      <c r="T15" s="160"/>
      <c r="U15" s="305" t="e">
        <f>Q15/$Q$16</f>
        <v>#DIV/0!</v>
      </c>
      <c r="V15" s="305"/>
      <c r="W15" s="305"/>
      <c r="X15" s="305"/>
      <c r="AB15" s="214" t="s">
        <v>88</v>
      </c>
      <c r="AC15" s="214"/>
      <c r="AD15" s="214"/>
      <c r="AE15" s="214"/>
      <c r="AF15" s="214"/>
      <c r="AG15" s="306">
        <f>'Development Information'!H48</f>
        <v>1</v>
      </c>
      <c r="AH15" s="160"/>
      <c r="AI15" s="160"/>
      <c r="AJ15" s="160"/>
      <c r="AK15" s="160"/>
      <c r="AL15" s="307">
        <f>AG15/AG15</f>
        <v>1</v>
      </c>
      <c r="AM15" s="307"/>
      <c r="AN15" s="307"/>
      <c r="AO15" s="307"/>
      <c r="AP15" s="307"/>
    </row>
    <row r="16" spans="1:24" ht="12.75">
      <c r="A16" s="7"/>
      <c r="C16" s="316" t="s">
        <v>23</v>
      </c>
      <c r="D16" s="316"/>
      <c r="E16" s="316"/>
      <c r="F16" s="316"/>
      <c r="G16" s="316"/>
      <c r="H16" s="316"/>
      <c r="I16" s="316"/>
      <c r="J16" s="316"/>
      <c r="K16" s="316"/>
      <c r="L16" s="316"/>
      <c r="M16" s="316"/>
      <c r="N16" s="316"/>
      <c r="O16" s="316"/>
      <c r="P16" s="316"/>
      <c r="Q16" s="317">
        <f>'Development Information'!AI37</f>
        <v>0</v>
      </c>
      <c r="R16" s="317"/>
      <c r="S16" s="317"/>
      <c r="T16" s="317"/>
      <c r="U16" s="305" t="e">
        <f>Q16/$Q$16</f>
        <v>#DIV/0!</v>
      </c>
      <c r="V16" s="305"/>
      <c r="W16" s="305"/>
      <c r="X16" s="305"/>
    </row>
    <row r="17" spans="1:24" ht="12.75">
      <c r="A17" s="7"/>
      <c r="C17" s="12"/>
      <c r="D17" s="12"/>
      <c r="E17" s="12"/>
      <c r="F17" s="12"/>
      <c r="G17" s="12"/>
      <c r="H17" s="12"/>
      <c r="I17" s="12"/>
      <c r="J17" s="12"/>
      <c r="K17" s="12"/>
      <c r="L17" s="12"/>
      <c r="M17" s="12"/>
      <c r="N17" s="12"/>
      <c r="O17" s="12"/>
      <c r="P17" s="12"/>
      <c r="Q17" s="42"/>
      <c r="R17" s="42"/>
      <c r="S17" s="42"/>
      <c r="T17" s="42"/>
      <c r="U17" s="18"/>
      <c r="V17" s="18"/>
      <c r="W17" s="18"/>
      <c r="X17" s="18"/>
    </row>
    <row r="19" spans="2:47" ht="12.75" customHeight="1">
      <c r="B19" s="343" t="s">
        <v>106</v>
      </c>
      <c r="C19" s="344"/>
      <c r="D19" s="344"/>
      <c r="E19" s="344"/>
      <c r="F19" s="344"/>
      <c r="G19" s="344"/>
      <c r="H19" s="344"/>
      <c r="I19" s="344"/>
      <c r="J19" s="344"/>
      <c r="K19" s="344"/>
      <c r="L19" s="344"/>
      <c r="M19" s="345"/>
      <c r="N19" s="351" t="s">
        <v>300</v>
      </c>
      <c r="O19" s="351"/>
      <c r="P19" s="351"/>
      <c r="Q19" s="351"/>
      <c r="R19" s="351"/>
      <c r="S19" s="351"/>
      <c r="T19" s="351" t="s">
        <v>33</v>
      </c>
      <c r="U19" s="351"/>
      <c r="V19" s="351"/>
      <c r="W19" s="351"/>
      <c r="X19" s="351"/>
      <c r="Y19" s="351"/>
      <c r="Z19" s="343" t="s">
        <v>37</v>
      </c>
      <c r="AA19" s="344"/>
      <c r="AB19" s="344"/>
      <c r="AC19" s="344"/>
      <c r="AD19" s="344"/>
      <c r="AE19" s="344"/>
      <c r="AF19" s="345"/>
      <c r="AG19" s="343" t="s">
        <v>38</v>
      </c>
      <c r="AH19" s="344"/>
      <c r="AI19" s="344"/>
      <c r="AJ19" s="344"/>
      <c r="AK19" s="344"/>
      <c r="AL19" s="345"/>
      <c r="AM19" s="350" t="s">
        <v>262</v>
      </c>
      <c r="AN19" s="350"/>
      <c r="AO19" s="350"/>
      <c r="AP19" s="350"/>
      <c r="AQ19" s="350"/>
      <c r="AR19" s="350"/>
      <c r="AS19" s="350"/>
      <c r="AT19" s="103"/>
      <c r="AU19" s="103"/>
    </row>
    <row r="20" spans="2:47" ht="12.75">
      <c r="B20" s="346"/>
      <c r="C20" s="347"/>
      <c r="D20" s="347"/>
      <c r="E20" s="347"/>
      <c r="F20" s="347"/>
      <c r="G20" s="347"/>
      <c r="H20" s="347"/>
      <c r="I20" s="347"/>
      <c r="J20" s="347"/>
      <c r="K20" s="347"/>
      <c r="L20" s="347"/>
      <c r="M20" s="348"/>
      <c r="N20" s="351"/>
      <c r="O20" s="351"/>
      <c r="P20" s="351"/>
      <c r="Q20" s="351"/>
      <c r="R20" s="351"/>
      <c r="S20" s="351"/>
      <c r="T20" s="351"/>
      <c r="U20" s="351"/>
      <c r="V20" s="351"/>
      <c r="W20" s="351"/>
      <c r="X20" s="351"/>
      <c r="Y20" s="351"/>
      <c r="Z20" s="346"/>
      <c r="AA20" s="347"/>
      <c r="AB20" s="347"/>
      <c r="AC20" s="347"/>
      <c r="AD20" s="347"/>
      <c r="AE20" s="347"/>
      <c r="AF20" s="348"/>
      <c r="AG20" s="346"/>
      <c r="AH20" s="347"/>
      <c r="AI20" s="347"/>
      <c r="AJ20" s="347"/>
      <c r="AK20" s="347"/>
      <c r="AL20" s="348"/>
      <c r="AM20" s="350"/>
      <c r="AN20" s="350"/>
      <c r="AO20" s="350"/>
      <c r="AP20" s="350"/>
      <c r="AQ20" s="350"/>
      <c r="AR20" s="350"/>
      <c r="AS20" s="350"/>
      <c r="AT20" s="103"/>
      <c r="AU20" s="103"/>
    </row>
    <row r="21" spans="2:47" ht="12.75">
      <c r="B21" s="337"/>
      <c r="C21" s="338"/>
      <c r="D21" s="338"/>
      <c r="E21" s="338"/>
      <c r="F21" s="338"/>
      <c r="G21" s="338"/>
      <c r="H21" s="338"/>
      <c r="I21" s="338"/>
      <c r="J21" s="338"/>
      <c r="K21" s="338"/>
      <c r="L21" s="338"/>
      <c r="M21" s="339"/>
      <c r="N21" s="337"/>
      <c r="O21" s="338"/>
      <c r="P21" s="338"/>
      <c r="Q21" s="338"/>
      <c r="R21" s="338"/>
      <c r="S21" s="339"/>
      <c r="T21" s="352"/>
      <c r="U21" s="353"/>
      <c r="V21" s="353"/>
      <c r="W21" s="353"/>
      <c r="X21" s="353"/>
      <c r="Y21" s="354"/>
      <c r="Z21" s="310"/>
      <c r="AA21" s="311"/>
      <c r="AB21" s="311"/>
      <c r="AC21" s="311"/>
      <c r="AD21" s="311"/>
      <c r="AE21" s="311"/>
      <c r="AF21" s="312"/>
      <c r="AG21" s="337"/>
      <c r="AH21" s="338"/>
      <c r="AI21" s="338"/>
      <c r="AJ21" s="338"/>
      <c r="AK21" s="338"/>
      <c r="AL21" s="339"/>
      <c r="AM21" s="349"/>
      <c r="AN21" s="349"/>
      <c r="AO21" s="349"/>
      <c r="AP21" s="349"/>
      <c r="AQ21" s="349"/>
      <c r="AR21" s="349"/>
      <c r="AS21" s="349"/>
      <c r="AT21" s="109"/>
      <c r="AU21" s="109"/>
    </row>
    <row r="22" spans="2:47" ht="12.75">
      <c r="B22" s="340"/>
      <c r="C22" s="341"/>
      <c r="D22" s="341"/>
      <c r="E22" s="341"/>
      <c r="F22" s="341"/>
      <c r="G22" s="341"/>
      <c r="H22" s="341"/>
      <c r="I22" s="341"/>
      <c r="J22" s="341"/>
      <c r="K22" s="341"/>
      <c r="L22" s="341"/>
      <c r="M22" s="342"/>
      <c r="N22" s="340"/>
      <c r="O22" s="341"/>
      <c r="P22" s="341"/>
      <c r="Q22" s="341"/>
      <c r="R22" s="341"/>
      <c r="S22" s="342"/>
      <c r="T22" s="355"/>
      <c r="U22" s="356"/>
      <c r="V22" s="356"/>
      <c r="W22" s="356"/>
      <c r="X22" s="356"/>
      <c r="Y22" s="357"/>
      <c r="Z22" s="313"/>
      <c r="AA22" s="314"/>
      <c r="AB22" s="314"/>
      <c r="AC22" s="314"/>
      <c r="AD22" s="314"/>
      <c r="AE22" s="314"/>
      <c r="AF22" s="315"/>
      <c r="AG22" s="340"/>
      <c r="AH22" s="341"/>
      <c r="AI22" s="341"/>
      <c r="AJ22" s="341"/>
      <c r="AK22" s="341"/>
      <c r="AL22" s="342"/>
      <c r="AM22" s="349"/>
      <c r="AN22" s="349"/>
      <c r="AO22" s="349"/>
      <c r="AP22" s="349"/>
      <c r="AQ22" s="349"/>
      <c r="AR22" s="349"/>
      <c r="AS22" s="349"/>
      <c r="AT22" s="109"/>
      <c r="AU22" s="109"/>
    </row>
    <row r="23" spans="2:47" ht="12.75">
      <c r="B23" s="337"/>
      <c r="C23" s="338"/>
      <c r="D23" s="338"/>
      <c r="E23" s="338"/>
      <c r="F23" s="338"/>
      <c r="G23" s="338"/>
      <c r="H23" s="338"/>
      <c r="I23" s="338"/>
      <c r="J23" s="338"/>
      <c r="K23" s="338"/>
      <c r="L23" s="338"/>
      <c r="M23" s="339"/>
      <c r="N23" s="337"/>
      <c r="O23" s="338"/>
      <c r="P23" s="338"/>
      <c r="Q23" s="338"/>
      <c r="R23" s="338"/>
      <c r="S23" s="339"/>
      <c r="T23" s="352"/>
      <c r="U23" s="353"/>
      <c r="V23" s="353"/>
      <c r="W23" s="353"/>
      <c r="X23" s="353"/>
      <c r="Y23" s="354"/>
      <c r="Z23" s="310"/>
      <c r="AA23" s="311"/>
      <c r="AB23" s="311"/>
      <c r="AC23" s="311"/>
      <c r="AD23" s="311"/>
      <c r="AE23" s="311"/>
      <c r="AF23" s="312"/>
      <c r="AG23" s="337"/>
      <c r="AH23" s="338"/>
      <c r="AI23" s="338"/>
      <c r="AJ23" s="338"/>
      <c r="AK23" s="338"/>
      <c r="AL23" s="339"/>
      <c r="AM23" s="349"/>
      <c r="AN23" s="349"/>
      <c r="AO23" s="349"/>
      <c r="AP23" s="349"/>
      <c r="AQ23" s="349"/>
      <c r="AR23" s="349"/>
      <c r="AS23" s="349"/>
      <c r="AT23" s="109"/>
      <c r="AU23" s="109"/>
    </row>
    <row r="24" spans="2:47" ht="12.75">
      <c r="B24" s="340"/>
      <c r="C24" s="341"/>
      <c r="D24" s="341"/>
      <c r="E24" s="341"/>
      <c r="F24" s="341"/>
      <c r="G24" s="341"/>
      <c r="H24" s="341"/>
      <c r="I24" s="341"/>
      <c r="J24" s="341"/>
      <c r="K24" s="341"/>
      <c r="L24" s="341"/>
      <c r="M24" s="342"/>
      <c r="N24" s="340"/>
      <c r="O24" s="341"/>
      <c r="P24" s="341"/>
      <c r="Q24" s="341"/>
      <c r="R24" s="341"/>
      <c r="S24" s="342"/>
      <c r="T24" s="355"/>
      <c r="U24" s="356"/>
      <c r="V24" s="356"/>
      <c r="W24" s="356"/>
      <c r="X24" s="356"/>
      <c r="Y24" s="357"/>
      <c r="Z24" s="313"/>
      <c r="AA24" s="314"/>
      <c r="AB24" s="314"/>
      <c r="AC24" s="314"/>
      <c r="AD24" s="314"/>
      <c r="AE24" s="314"/>
      <c r="AF24" s="315"/>
      <c r="AG24" s="340"/>
      <c r="AH24" s="341"/>
      <c r="AI24" s="341"/>
      <c r="AJ24" s="341"/>
      <c r="AK24" s="341"/>
      <c r="AL24" s="342"/>
      <c r="AM24" s="349"/>
      <c r="AN24" s="349"/>
      <c r="AO24" s="349"/>
      <c r="AP24" s="349"/>
      <c r="AQ24" s="349"/>
      <c r="AR24" s="349"/>
      <c r="AS24" s="349"/>
      <c r="AT24" s="109"/>
      <c r="AU24" s="109"/>
    </row>
    <row r="25" spans="2:47" ht="12.75">
      <c r="B25" s="337"/>
      <c r="C25" s="338"/>
      <c r="D25" s="338"/>
      <c r="E25" s="338"/>
      <c r="F25" s="338"/>
      <c r="G25" s="338"/>
      <c r="H25" s="338"/>
      <c r="I25" s="338"/>
      <c r="J25" s="338"/>
      <c r="K25" s="338"/>
      <c r="L25" s="338"/>
      <c r="M25" s="339"/>
      <c r="N25" s="337"/>
      <c r="O25" s="338"/>
      <c r="P25" s="338"/>
      <c r="Q25" s="338"/>
      <c r="R25" s="338"/>
      <c r="S25" s="339"/>
      <c r="T25" s="352"/>
      <c r="U25" s="353"/>
      <c r="V25" s="353"/>
      <c r="W25" s="353"/>
      <c r="X25" s="353"/>
      <c r="Y25" s="354"/>
      <c r="Z25" s="310"/>
      <c r="AA25" s="311"/>
      <c r="AB25" s="311"/>
      <c r="AC25" s="311"/>
      <c r="AD25" s="311"/>
      <c r="AE25" s="311"/>
      <c r="AF25" s="312"/>
      <c r="AG25" s="337"/>
      <c r="AH25" s="338"/>
      <c r="AI25" s="338"/>
      <c r="AJ25" s="338"/>
      <c r="AK25" s="338"/>
      <c r="AL25" s="339"/>
      <c r="AM25" s="349"/>
      <c r="AN25" s="349"/>
      <c r="AO25" s="349"/>
      <c r="AP25" s="349"/>
      <c r="AQ25" s="349"/>
      <c r="AR25" s="349"/>
      <c r="AS25" s="349"/>
      <c r="AT25" s="109"/>
      <c r="AU25" s="109"/>
    </row>
    <row r="26" spans="2:47" ht="12.75">
      <c r="B26" s="340"/>
      <c r="C26" s="341"/>
      <c r="D26" s="341"/>
      <c r="E26" s="341"/>
      <c r="F26" s="341"/>
      <c r="G26" s="341"/>
      <c r="H26" s="341"/>
      <c r="I26" s="341"/>
      <c r="J26" s="341"/>
      <c r="K26" s="341"/>
      <c r="L26" s="341"/>
      <c r="M26" s="342"/>
      <c r="N26" s="340"/>
      <c r="O26" s="341"/>
      <c r="P26" s="341"/>
      <c r="Q26" s="341"/>
      <c r="R26" s="341"/>
      <c r="S26" s="342"/>
      <c r="T26" s="355"/>
      <c r="U26" s="356"/>
      <c r="V26" s="356"/>
      <c r="W26" s="356"/>
      <c r="X26" s="356"/>
      <c r="Y26" s="357"/>
      <c r="Z26" s="313"/>
      <c r="AA26" s="314"/>
      <c r="AB26" s="314"/>
      <c r="AC26" s="314"/>
      <c r="AD26" s="314"/>
      <c r="AE26" s="314"/>
      <c r="AF26" s="315"/>
      <c r="AG26" s="340"/>
      <c r="AH26" s="341"/>
      <c r="AI26" s="341"/>
      <c r="AJ26" s="341"/>
      <c r="AK26" s="341"/>
      <c r="AL26" s="342"/>
      <c r="AM26" s="349"/>
      <c r="AN26" s="349"/>
      <c r="AO26" s="349"/>
      <c r="AP26" s="349"/>
      <c r="AQ26" s="349"/>
      <c r="AR26" s="349"/>
      <c r="AS26" s="349"/>
      <c r="AT26" s="109"/>
      <c r="AU26" s="109"/>
    </row>
    <row r="27" spans="2:47" ht="12.75">
      <c r="B27" s="337"/>
      <c r="C27" s="338"/>
      <c r="D27" s="338"/>
      <c r="E27" s="338"/>
      <c r="F27" s="338"/>
      <c r="G27" s="338"/>
      <c r="H27" s="338"/>
      <c r="I27" s="338"/>
      <c r="J27" s="338"/>
      <c r="K27" s="338"/>
      <c r="L27" s="338"/>
      <c r="M27" s="339"/>
      <c r="N27" s="337"/>
      <c r="O27" s="338"/>
      <c r="P27" s="338"/>
      <c r="Q27" s="338"/>
      <c r="R27" s="338"/>
      <c r="S27" s="339"/>
      <c r="T27" s="352"/>
      <c r="U27" s="353"/>
      <c r="V27" s="353"/>
      <c r="W27" s="353"/>
      <c r="X27" s="353"/>
      <c r="Y27" s="354"/>
      <c r="Z27" s="310"/>
      <c r="AA27" s="311"/>
      <c r="AB27" s="311"/>
      <c r="AC27" s="311"/>
      <c r="AD27" s="311"/>
      <c r="AE27" s="311"/>
      <c r="AF27" s="312"/>
      <c r="AG27" s="337"/>
      <c r="AH27" s="338"/>
      <c r="AI27" s="338"/>
      <c r="AJ27" s="338"/>
      <c r="AK27" s="338"/>
      <c r="AL27" s="339"/>
      <c r="AM27" s="349"/>
      <c r="AN27" s="349"/>
      <c r="AO27" s="349"/>
      <c r="AP27" s="349"/>
      <c r="AQ27" s="349"/>
      <c r="AR27" s="349"/>
      <c r="AS27" s="349"/>
      <c r="AT27" s="109"/>
      <c r="AU27" s="109"/>
    </row>
    <row r="28" spans="2:47" ht="12.75">
      <c r="B28" s="340"/>
      <c r="C28" s="341"/>
      <c r="D28" s="341"/>
      <c r="E28" s="341"/>
      <c r="F28" s="341"/>
      <c r="G28" s="341"/>
      <c r="H28" s="341"/>
      <c r="I28" s="341"/>
      <c r="J28" s="341"/>
      <c r="K28" s="341"/>
      <c r="L28" s="341"/>
      <c r="M28" s="342"/>
      <c r="N28" s="340"/>
      <c r="O28" s="341"/>
      <c r="P28" s="341"/>
      <c r="Q28" s="341"/>
      <c r="R28" s="341"/>
      <c r="S28" s="342"/>
      <c r="T28" s="355"/>
      <c r="U28" s="356"/>
      <c r="V28" s="356"/>
      <c r="W28" s="356"/>
      <c r="X28" s="356"/>
      <c r="Y28" s="357"/>
      <c r="Z28" s="313"/>
      <c r="AA28" s="314"/>
      <c r="AB28" s="314"/>
      <c r="AC28" s="314"/>
      <c r="AD28" s="314"/>
      <c r="AE28" s="314"/>
      <c r="AF28" s="315"/>
      <c r="AG28" s="340"/>
      <c r="AH28" s="341"/>
      <c r="AI28" s="341"/>
      <c r="AJ28" s="341"/>
      <c r="AK28" s="341"/>
      <c r="AL28" s="342"/>
      <c r="AM28" s="349"/>
      <c r="AN28" s="349"/>
      <c r="AO28" s="349"/>
      <c r="AP28" s="349"/>
      <c r="AQ28" s="349"/>
      <c r="AR28" s="349"/>
      <c r="AS28" s="349"/>
      <c r="AT28" s="109"/>
      <c r="AU28" s="109"/>
    </row>
    <row r="29" spans="2:47" ht="12.75">
      <c r="B29" s="358" t="s">
        <v>39</v>
      </c>
      <c r="C29" s="359"/>
      <c r="D29" s="359"/>
      <c r="E29" s="359"/>
      <c r="F29" s="359"/>
      <c r="G29" s="359"/>
      <c r="H29" s="359"/>
      <c r="I29" s="359"/>
      <c r="J29" s="359"/>
      <c r="K29" s="359"/>
      <c r="L29" s="359"/>
      <c r="M29" s="359"/>
      <c r="N29" s="368"/>
      <c r="O29" s="369"/>
      <c r="P29" s="369"/>
      <c r="Q29" s="369"/>
      <c r="R29" s="369"/>
      <c r="S29" s="370"/>
      <c r="T29" s="369"/>
      <c r="U29" s="369"/>
      <c r="V29" s="369"/>
      <c r="W29" s="369"/>
      <c r="X29" s="369"/>
      <c r="Y29" s="370"/>
      <c r="Z29" s="362">
        <f>SUMIF(AG21:AL28,"Yes",Z21:AF28)</f>
        <v>0</v>
      </c>
      <c r="AA29" s="363"/>
      <c r="AB29" s="363"/>
      <c r="AC29" s="363"/>
      <c r="AD29" s="363"/>
      <c r="AE29" s="363"/>
      <c r="AF29" s="364"/>
      <c r="AG29" s="91"/>
      <c r="AH29" s="92"/>
      <c r="AI29" s="92"/>
      <c r="AJ29" s="92"/>
      <c r="AK29" s="92"/>
      <c r="AL29" s="92"/>
      <c r="AM29" s="374"/>
      <c r="AN29" s="375"/>
      <c r="AO29" s="375"/>
      <c r="AP29" s="375"/>
      <c r="AQ29" s="375"/>
      <c r="AR29" s="375"/>
      <c r="AS29" s="376"/>
      <c r="AT29" s="14"/>
      <c r="AU29" s="14"/>
    </row>
    <row r="30" spans="2:47" ht="12.75">
      <c r="B30" s="360"/>
      <c r="C30" s="361"/>
      <c r="D30" s="361"/>
      <c r="E30" s="361"/>
      <c r="F30" s="361"/>
      <c r="G30" s="361"/>
      <c r="H30" s="361"/>
      <c r="I30" s="361"/>
      <c r="J30" s="361"/>
      <c r="K30" s="361"/>
      <c r="L30" s="361"/>
      <c r="M30" s="361"/>
      <c r="N30" s="371"/>
      <c r="O30" s="372"/>
      <c r="P30" s="372"/>
      <c r="Q30" s="372"/>
      <c r="R30" s="372"/>
      <c r="S30" s="373"/>
      <c r="T30" s="372"/>
      <c r="U30" s="372"/>
      <c r="V30" s="372"/>
      <c r="W30" s="372"/>
      <c r="X30" s="372"/>
      <c r="Y30" s="373"/>
      <c r="Z30" s="365"/>
      <c r="AA30" s="366"/>
      <c r="AB30" s="366"/>
      <c r="AC30" s="366"/>
      <c r="AD30" s="366"/>
      <c r="AE30" s="366"/>
      <c r="AF30" s="367"/>
      <c r="AG30" s="93"/>
      <c r="AH30" s="94"/>
      <c r="AI30" s="94"/>
      <c r="AJ30" s="94"/>
      <c r="AK30" s="94"/>
      <c r="AL30" s="94"/>
      <c r="AM30" s="377"/>
      <c r="AN30" s="378"/>
      <c r="AO30" s="378"/>
      <c r="AP30" s="378"/>
      <c r="AQ30" s="378"/>
      <c r="AR30" s="378"/>
      <c r="AS30" s="379"/>
      <c r="AT30" s="14"/>
      <c r="AU30" s="14"/>
    </row>
    <row r="31" spans="2:43" s="5" customFormat="1" ht="12.75">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9"/>
      <c r="AD31" s="79"/>
      <c r="AE31" s="79"/>
      <c r="AF31" s="79"/>
      <c r="AG31" s="79"/>
      <c r="AH31" s="79"/>
      <c r="AI31" s="79"/>
      <c r="AJ31" s="78"/>
      <c r="AK31" s="78"/>
      <c r="AL31" s="78"/>
      <c r="AM31" s="78"/>
      <c r="AN31" s="78"/>
      <c r="AO31" s="78"/>
      <c r="AP31" s="78"/>
      <c r="AQ31" s="78"/>
    </row>
    <row r="32" spans="2:43" ht="12.75" customHeight="1">
      <c r="B32" s="302" t="s">
        <v>40</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row>
    <row r="33" spans="2:43" ht="12.75">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row>
    <row r="34" spans="2:43" ht="12.75">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row>
    <row r="37" spans="1:7" ht="12.75">
      <c r="A37" s="25" t="s">
        <v>149</v>
      </c>
      <c r="G37" s="5"/>
    </row>
    <row r="38" spans="1:47" ht="12.75">
      <c r="A38" s="163"/>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5"/>
      <c r="AT38" s="104"/>
      <c r="AU38" s="104"/>
    </row>
    <row r="39" spans="1:47" ht="12.75">
      <c r="A39" s="166"/>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8"/>
      <c r="AT39" s="104"/>
      <c r="AU39" s="104"/>
    </row>
    <row r="40" spans="1:47" ht="12.75">
      <c r="A40" s="166"/>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8"/>
      <c r="AT40" s="104"/>
      <c r="AU40" s="104"/>
    </row>
    <row r="41" spans="1:47" ht="12.75">
      <c r="A41" s="166"/>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8"/>
      <c r="AT41" s="104"/>
      <c r="AU41" s="104"/>
    </row>
    <row r="42" spans="1:47" ht="12.75">
      <c r="A42" s="166"/>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8"/>
      <c r="AT42" s="104"/>
      <c r="AU42" s="104"/>
    </row>
    <row r="43" spans="1:47" ht="12.7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1"/>
      <c r="AT43" s="104"/>
      <c r="AU43" s="104"/>
    </row>
  </sheetData>
  <sheetProtection password="C780" sheet="1" objects="1" scenarios="1"/>
  <mergeCells count="70">
    <mergeCell ref="B32:AQ34"/>
    <mergeCell ref="B29:M30"/>
    <mergeCell ref="Z29:AF30"/>
    <mergeCell ref="N29:S30"/>
    <mergeCell ref="AM29:AS30"/>
    <mergeCell ref="T29:Y30"/>
    <mergeCell ref="T27:Y28"/>
    <mergeCell ref="N23:S24"/>
    <mergeCell ref="N19:S20"/>
    <mergeCell ref="N25:S26"/>
    <mergeCell ref="N27:S28"/>
    <mergeCell ref="C16:P16"/>
    <mergeCell ref="Q16:T16"/>
    <mergeCell ref="U16:X16"/>
    <mergeCell ref="N21:S22"/>
    <mergeCell ref="T21:Y22"/>
    <mergeCell ref="T19:Y20"/>
    <mergeCell ref="AG15:AK15"/>
    <mergeCell ref="AL15:AP15"/>
    <mergeCell ref="T23:Y24"/>
    <mergeCell ref="T25:Y26"/>
    <mergeCell ref="AG23:AL24"/>
    <mergeCell ref="AM23:AS24"/>
    <mergeCell ref="AM25:AS26"/>
    <mergeCell ref="Z19:AF20"/>
    <mergeCell ref="Z21:AF22"/>
    <mergeCell ref="Z23:AF24"/>
    <mergeCell ref="C15:P15"/>
    <mergeCell ref="Q15:T15"/>
    <mergeCell ref="U15:X15"/>
    <mergeCell ref="AB15:AF15"/>
    <mergeCell ref="AL13:AP13"/>
    <mergeCell ref="C14:P14"/>
    <mergeCell ref="Q14:T14"/>
    <mergeCell ref="U14:X14"/>
    <mergeCell ref="C13:P13"/>
    <mergeCell ref="Q13:T13"/>
    <mergeCell ref="U13:X13"/>
    <mergeCell ref="AG13:AK13"/>
    <mergeCell ref="AB14:AF14"/>
    <mergeCell ref="AL11:AP12"/>
    <mergeCell ref="AB13:AF13"/>
    <mergeCell ref="AM19:AS20"/>
    <mergeCell ref="AM21:AS22"/>
    <mergeCell ref="AL14:AP14"/>
    <mergeCell ref="AG19:AL20"/>
    <mergeCell ref="AG21:AL22"/>
    <mergeCell ref="AB11:AF12"/>
    <mergeCell ref="AG11:AK12"/>
    <mergeCell ref="AG14:AK14"/>
    <mergeCell ref="Z27:AF28"/>
    <mergeCell ref="A1:AS1"/>
    <mergeCell ref="M3:Z3"/>
    <mergeCell ref="M4:Z4"/>
    <mergeCell ref="M5:Z5"/>
    <mergeCell ref="M7:Z7"/>
    <mergeCell ref="M8:Z8"/>
    <mergeCell ref="C11:P12"/>
    <mergeCell ref="Q11:T12"/>
    <mergeCell ref="U11:X12"/>
    <mergeCell ref="A38:AS43"/>
    <mergeCell ref="B25:M26"/>
    <mergeCell ref="B27:M28"/>
    <mergeCell ref="B19:M20"/>
    <mergeCell ref="B21:M22"/>
    <mergeCell ref="B23:M24"/>
    <mergeCell ref="AM27:AS28"/>
    <mergeCell ref="AG25:AL26"/>
    <mergeCell ref="AG27:AL28"/>
    <mergeCell ref="Z25:AF26"/>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7.xml><?xml version="1.0" encoding="utf-8"?>
<worksheet xmlns="http://schemas.openxmlformats.org/spreadsheetml/2006/main" xmlns:r="http://schemas.openxmlformats.org/officeDocument/2006/relationships">
  <dimension ref="A1:BB51"/>
  <sheetViews>
    <sheetView zoomScalePageLayoutView="0" workbookViewId="0" topLeftCell="A8">
      <selection activeCell="X23" sqref="X23:AD24"/>
    </sheetView>
  </sheetViews>
  <sheetFormatPr defaultColWidth="2.00390625" defaultRowHeight="12.75"/>
  <cols>
    <col min="1" max="16384" width="2.00390625" style="1" customWidth="1"/>
  </cols>
  <sheetData>
    <row r="1" spans="1:46" ht="19.5" thickBot="1">
      <c r="A1" s="147" t="s">
        <v>242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06"/>
    </row>
    <row r="2" spans="3:7" ht="13.5" thickTop="1">
      <c r="C2" s="6"/>
      <c r="D2" s="6"/>
      <c r="E2" s="6"/>
      <c r="F2" s="6"/>
      <c r="G2" s="6"/>
    </row>
    <row r="3" spans="1:26" ht="12.75">
      <c r="A3" s="2" t="s">
        <v>171</v>
      </c>
      <c r="M3" s="303">
        <f>'Development Information'!M4</f>
        <v>0</v>
      </c>
      <c r="N3" s="303"/>
      <c r="O3" s="303"/>
      <c r="P3" s="303"/>
      <c r="Q3" s="303"/>
      <c r="R3" s="303"/>
      <c r="S3" s="303"/>
      <c r="T3" s="303"/>
      <c r="U3" s="303"/>
      <c r="V3" s="303"/>
      <c r="W3" s="303"/>
      <c r="X3" s="303"/>
      <c r="Y3" s="303"/>
      <c r="Z3" s="303"/>
    </row>
    <row r="4" spans="1:26" ht="12.75">
      <c r="A4" s="2" t="s">
        <v>60</v>
      </c>
      <c r="M4" s="304">
        <f>'Development Information'!M5</f>
        <v>0</v>
      </c>
      <c r="N4" s="304"/>
      <c r="O4" s="304"/>
      <c r="P4" s="304"/>
      <c r="Q4" s="304"/>
      <c r="R4" s="304"/>
      <c r="S4" s="304"/>
      <c r="T4" s="304"/>
      <c r="U4" s="304"/>
      <c r="V4" s="304"/>
      <c r="W4" s="304"/>
      <c r="X4" s="304"/>
      <c r="Y4" s="304"/>
      <c r="Z4" s="304"/>
    </row>
    <row r="5" spans="1:26" ht="12.75">
      <c r="A5" s="2" t="s">
        <v>61</v>
      </c>
      <c r="M5" s="304">
        <f>'Development Information'!M6</f>
        <v>0</v>
      </c>
      <c r="N5" s="304"/>
      <c r="O5" s="304"/>
      <c r="P5" s="304"/>
      <c r="Q5" s="304"/>
      <c r="R5" s="304"/>
      <c r="S5" s="304"/>
      <c r="T5" s="304"/>
      <c r="U5" s="304"/>
      <c r="V5" s="304"/>
      <c r="W5" s="304"/>
      <c r="X5" s="304"/>
      <c r="Y5" s="304"/>
      <c r="Z5" s="304"/>
    </row>
    <row r="6" spans="13:15" ht="12.75">
      <c r="M6" s="5"/>
      <c r="N6" s="5"/>
      <c r="O6" s="5"/>
    </row>
    <row r="7" spans="1:26" ht="12.75">
      <c r="A7" s="15" t="s">
        <v>136</v>
      </c>
      <c r="D7" s="4"/>
      <c r="H7" s="16"/>
      <c r="M7" s="206">
        <f>'Development Information'!M8</f>
        <v>0</v>
      </c>
      <c r="N7" s="206"/>
      <c r="O7" s="206"/>
      <c r="P7" s="206"/>
      <c r="Q7" s="206"/>
      <c r="R7" s="206"/>
      <c r="S7" s="206"/>
      <c r="T7" s="206"/>
      <c r="U7" s="206"/>
      <c r="V7" s="206"/>
      <c r="W7" s="206"/>
      <c r="X7" s="206"/>
      <c r="Y7" s="206"/>
      <c r="Z7" s="206"/>
    </row>
    <row r="8" spans="1:46" ht="12.75">
      <c r="A8" s="15" t="s">
        <v>137</v>
      </c>
      <c r="D8" s="4"/>
      <c r="G8" s="4"/>
      <c r="H8" s="16"/>
      <c r="J8" s="4"/>
      <c r="M8" s="175">
        <f>'Development Information'!M9</f>
        <v>0</v>
      </c>
      <c r="N8" s="175"/>
      <c r="O8" s="175"/>
      <c r="P8" s="175"/>
      <c r="Q8" s="175"/>
      <c r="R8" s="175"/>
      <c r="S8" s="175"/>
      <c r="T8" s="175"/>
      <c r="U8" s="175"/>
      <c r="V8" s="175"/>
      <c r="W8" s="175"/>
      <c r="X8" s="175"/>
      <c r="Y8" s="175"/>
      <c r="Z8" s="175"/>
      <c r="AO8" s="4"/>
      <c r="AP8" s="4"/>
      <c r="AQ8" s="4"/>
      <c r="AR8" s="4"/>
      <c r="AS8" s="4"/>
      <c r="AT8" s="4"/>
    </row>
    <row r="9" spans="1:46" ht="12.75">
      <c r="A9" s="15"/>
      <c r="D9" s="4"/>
      <c r="G9" s="4"/>
      <c r="H9" s="16"/>
      <c r="J9" s="4"/>
      <c r="M9" s="14"/>
      <c r="N9" s="14"/>
      <c r="O9" s="14"/>
      <c r="P9" s="14"/>
      <c r="Q9" s="14"/>
      <c r="R9" s="14"/>
      <c r="S9" s="14"/>
      <c r="T9" s="14"/>
      <c r="U9" s="14"/>
      <c r="V9" s="14"/>
      <c r="W9" s="14"/>
      <c r="X9" s="14"/>
      <c r="Y9" s="14"/>
      <c r="Z9" s="14"/>
      <c r="AO9" s="4"/>
      <c r="AP9" s="4"/>
      <c r="AQ9" s="4"/>
      <c r="AR9" s="4"/>
      <c r="AS9" s="4"/>
      <c r="AT9" s="4"/>
    </row>
    <row r="11" spans="3:42" ht="12.75" customHeight="1">
      <c r="C11" s="194" t="s">
        <v>321</v>
      </c>
      <c r="D11" s="195"/>
      <c r="E11" s="195"/>
      <c r="F11" s="195"/>
      <c r="G11" s="195"/>
      <c r="H11" s="195"/>
      <c r="I11" s="195"/>
      <c r="J11" s="195"/>
      <c r="K11" s="195"/>
      <c r="L11" s="195"/>
      <c r="M11" s="195"/>
      <c r="N11" s="195"/>
      <c r="O11" s="195"/>
      <c r="P11" s="196"/>
      <c r="Q11" s="214" t="s">
        <v>317</v>
      </c>
      <c r="R11" s="214"/>
      <c r="S11" s="214"/>
      <c r="T11" s="214"/>
      <c r="U11" s="214" t="s">
        <v>297</v>
      </c>
      <c r="V11" s="214"/>
      <c r="W11" s="214"/>
      <c r="X11" s="214"/>
      <c r="AB11" s="214" t="s">
        <v>332</v>
      </c>
      <c r="AC11" s="214"/>
      <c r="AD11" s="214"/>
      <c r="AE11" s="214"/>
      <c r="AF11" s="214"/>
      <c r="AG11" s="300" t="s">
        <v>324</v>
      </c>
      <c r="AH11" s="300"/>
      <c r="AI11" s="300"/>
      <c r="AJ11" s="300"/>
      <c r="AK11" s="300"/>
      <c r="AL11" s="300" t="s">
        <v>325</v>
      </c>
      <c r="AM11" s="301"/>
      <c r="AN11" s="301"/>
      <c r="AO11" s="301"/>
      <c r="AP11" s="301"/>
    </row>
    <row r="12" spans="3:42" ht="12.75">
      <c r="C12" s="197"/>
      <c r="D12" s="198"/>
      <c r="E12" s="198"/>
      <c r="F12" s="198"/>
      <c r="G12" s="198"/>
      <c r="H12" s="198"/>
      <c r="I12" s="198"/>
      <c r="J12" s="198"/>
      <c r="K12" s="198"/>
      <c r="L12" s="198"/>
      <c r="M12" s="198"/>
      <c r="N12" s="198"/>
      <c r="O12" s="198"/>
      <c r="P12" s="199"/>
      <c r="Q12" s="214"/>
      <c r="R12" s="214"/>
      <c r="S12" s="214"/>
      <c r="T12" s="214"/>
      <c r="U12" s="214"/>
      <c r="V12" s="214"/>
      <c r="W12" s="214"/>
      <c r="X12" s="214"/>
      <c r="AB12" s="214"/>
      <c r="AC12" s="214"/>
      <c r="AD12" s="214"/>
      <c r="AE12" s="214"/>
      <c r="AF12" s="214"/>
      <c r="AG12" s="300"/>
      <c r="AH12" s="300"/>
      <c r="AI12" s="300"/>
      <c r="AJ12" s="300"/>
      <c r="AK12" s="300"/>
      <c r="AL12" s="301"/>
      <c r="AM12" s="301"/>
      <c r="AN12" s="301"/>
      <c r="AO12" s="301"/>
      <c r="AP12" s="301"/>
    </row>
    <row r="13" spans="3:42" ht="12.75">
      <c r="C13" s="309" t="s">
        <v>313</v>
      </c>
      <c r="D13" s="309"/>
      <c r="E13" s="309"/>
      <c r="F13" s="309"/>
      <c r="G13" s="309"/>
      <c r="H13" s="309"/>
      <c r="I13" s="309"/>
      <c r="J13" s="309"/>
      <c r="K13" s="309"/>
      <c r="L13" s="309"/>
      <c r="M13" s="309"/>
      <c r="N13" s="309"/>
      <c r="O13" s="309"/>
      <c r="P13" s="309"/>
      <c r="Q13" s="160">
        <f>'Development Information'!AI31</f>
        <v>0</v>
      </c>
      <c r="R13" s="160"/>
      <c r="S13" s="160"/>
      <c r="T13" s="160"/>
      <c r="U13" s="305" t="e">
        <f>Q13/$Q$16</f>
        <v>#DIV/0!</v>
      </c>
      <c r="V13" s="305"/>
      <c r="W13" s="305"/>
      <c r="X13" s="305"/>
      <c r="AB13" s="209" t="s">
        <v>323</v>
      </c>
      <c r="AC13" s="210"/>
      <c r="AD13" s="210"/>
      <c r="AE13" s="210"/>
      <c r="AF13" s="211"/>
      <c r="AG13" s="306">
        <f>'Development Information'!H44</f>
        <v>1</v>
      </c>
      <c r="AH13" s="160"/>
      <c r="AI13" s="160"/>
      <c r="AJ13" s="160"/>
      <c r="AK13" s="160"/>
      <c r="AL13" s="307">
        <f>AG13/AG15</f>
        <v>1</v>
      </c>
      <c r="AM13" s="307"/>
      <c r="AN13" s="307"/>
      <c r="AO13" s="307"/>
      <c r="AP13" s="307"/>
    </row>
    <row r="14" spans="3:42" ht="12.75">
      <c r="C14" s="308" t="s">
        <v>333</v>
      </c>
      <c r="D14" s="308"/>
      <c r="E14" s="308"/>
      <c r="F14" s="308"/>
      <c r="G14" s="308"/>
      <c r="H14" s="308"/>
      <c r="I14" s="308"/>
      <c r="J14" s="308"/>
      <c r="K14" s="308"/>
      <c r="L14" s="308"/>
      <c r="M14" s="308"/>
      <c r="N14" s="308"/>
      <c r="O14" s="308"/>
      <c r="P14" s="308"/>
      <c r="Q14" s="160">
        <f>'Development Information'!AI33</f>
        <v>0</v>
      </c>
      <c r="R14" s="160"/>
      <c r="S14" s="160"/>
      <c r="T14" s="160"/>
      <c r="U14" s="305" t="e">
        <f>Q14/$Q$16</f>
        <v>#DIV/0!</v>
      </c>
      <c r="V14" s="305"/>
      <c r="W14" s="305"/>
      <c r="X14" s="305"/>
      <c r="AB14" s="209" t="s">
        <v>322</v>
      </c>
      <c r="AC14" s="210"/>
      <c r="AD14" s="210"/>
      <c r="AE14" s="210"/>
      <c r="AF14" s="211"/>
      <c r="AG14" s="306">
        <f>'Development Information'!H46</f>
        <v>0</v>
      </c>
      <c r="AH14" s="160"/>
      <c r="AI14" s="160"/>
      <c r="AJ14" s="160"/>
      <c r="AK14" s="160"/>
      <c r="AL14" s="307">
        <f>AG14/AG15</f>
        <v>0</v>
      </c>
      <c r="AM14" s="307"/>
      <c r="AN14" s="307"/>
      <c r="AO14" s="307"/>
      <c r="AP14" s="307"/>
    </row>
    <row r="15" spans="3:42" ht="12.75">
      <c r="C15" s="318" t="s">
        <v>320</v>
      </c>
      <c r="D15" s="318"/>
      <c r="E15" s="318"/>
      <c r="F15" s="318"/>
      <c r="G15" s="318"/>
      <c r="H15" s="318"/>
      <c r="I15" s="318"/>
      <c r="J15" s="318"/>
      <c r="K15" s="318"/>
      <c r="L15" s="318"/>
      <c r="M15" s="318"/>
      <c r="N15" s="318"/>
      <c r="O15" s="318"/>
      <c r="P15" s="318"/>
      <c r="Q15" s="160">
        <f>'Development Information'!AI35</f>
        <v>0</v>
      </c>
      <c r="R15" s="160"/>
      <c r="S15" s="160"/>
      <c r="T15" s="160"/>
      <c r="U15" s="305" t="e">
        <f>Q15/$Q$16</f>
        <v>#DIV/0!</v>
      </c>
      <c r="V15" s="305"/>
      <c r="W15" s="305"/>
      <c r="X15" s="305"/>
      <c r="AB15" s="214" t="s">
        <v>88</v>
      </c>
      <c r="AC15" s="214"/>
      <c r="AD15" s="214"/>
      <c r="AE15" s="214"/>
      <c r="AF15" s="214"/>
      <c r="AG15" s="306">
        <f>'Development Information'!H48</f>
        <v>1</v>
      </c>
      <c r="AH15" s="160"/>
      <c r="AI15" s="160"/>
      <c r="AJ15" s="160"/>
      <c r="AK15" s="160"/>
      <c r="AL15" s="307">
        <f>AG15/AG15</f>
        <v>1</v>
      </c>
      <c r="AM15" s="307"/>
      <c r="AN15" s="307"/>
      <c r="AO15" s="307"/>
      <c r="AP15" s="307"/>
    </row>
    <row r="16" spans="1:24" ht="12.75">
      <c r="A16" s="7"/>
      <c r="C16" s="316" t="s">
        <v>23</v>
      </c>
      <c r="D16" s="316"/>
      <c r="E16" s="316"/>
      <c r="F16" s="316"/>
      <c r="G16" s="316"/>
      <c r="H16" s="316"/>
      <c r="I16" s="316"/>
      <c r="J16" s="316"/>
      <c r="K16" s="316"/>
      <c r="L16" s="316"/>
      <c r="M16" s="316"/>
      <c r="N16" s="316"/>
      <c r="O16" s="316"/>
      <c r="P16" s="316"/>
      <c r="Q16" s="317">
        <f>'Development Information'!AI37</f>
        <v>0</v>
      </c>
      <c r="R16" s="317"/>
      <c r="S16" s="317"/>
      <c r="T16" s="317"/>
      <c r="U16" s="305" t="e">
        <f>Q16/$Q$16</f>
        <v>#DIV/0!</v>
      </c>
      <c r="V16" s="305"/>
      <c r="W16" s="305"/>
      <c r="X16" s="305"/>
    </row>
    <row r="18" ht="13.5" customHeight="1">
      <c r="AH18" s="14"/>
    </row>
    <row r="19" spans="9:37" ht="12.75" customHeight="1">
      <c r="I19" s="325" t="s">
        <v>107</v>
      </c>
      <c r="J19" s="325"/>
      <c r="K19" s="325"/>
      <c r="L19" s="325"/>
      <c r="M19" s="325"/>
      <c r="N19" s="325"/>
      <c r="O19" s="325"/>
      <c r="P19" s="325"/>
      <c r="Q19" s="325"/>
      <c r="R19" s="325"/>
      <c r="S19" s="325"/>
      <c r="T19" s="325"/>
      <c r="U19" s="325"/>
      <c r="V19" s="325"/>
      <c r="W19" s="325"/>
      <c r="X19" s="391" t="s">
        <v>108</v>
      </c>
      <c r="Y19" s="392"/>
      <c r="Z19" s="392"/>
      <c r="AA19" s="392"/>
      <c r="AB19" s="392"/>
      <c r="AC19" s="392"/>
      <c r="AD19" s="393"/>
      <c r="AE19" s="325" t="s">
        <v>109</v>
      </c>
      <c r="AF19" s="325"/>
      <c r="AG19" s="325"/>
      <c r="AH19" s="325"/>
      <c r="AI19" s="325"/>
      <c r="AJ19" s="325"/>
      <c r="AK19" s="325"/>
    </row>
    <row r="20" spans="9:37" ht="12.75">
      <c r="I20" s="325"/>
      <c r="J20" s="325"/>
      <c r="K20" s="325"/>
      <c r="L20" s="325"/>
      <c r="M20" s="325"/>
      <c r="N20" s="325"/>
      <c r="O20" s="325"/>
      <c r="P20" s="325"/>
      <c r="Q20" s="325"/>
      <c r="R20" s="325"/>
      <c r="S20" s="325"/>
      <c r="T20" s="325"/>
      <c r="U20" s="325"/>
      <c r="V20" s="325"/>
      <c r="W20" s="325"/>
      <c r="X20" s="394"/>
      <c r="Y20" s="395"/>
      <c r="Z20" s="395"/>
      <c r="AA20" s="395"/>
      <c r="AB20" s="395"/>
      <c r="AC20" s="395"/>
      <c r="AD20" s="396"/>
      <c r="AE20" s="325"/>
      <c r="AF20" s="325"/>
      <c r="AG20" s="325"/>
      <c r="AH20" s="325"/>
      <c r="AI20" s="325"/>
      <c r="AJ20" s="325"/>
      <c r="AK20" s="325"/>
    </row>
    <row r="21" spans="9:37" ht="12.75">
      <c r="I21" s="390" t="s">
        <v>397</v>
      </c>
      <c r="J21" s="390"/>
      <c r="K21" s="390"/>
      <c r="L21" s="390"/>
      <c r="M21" s="390"/>
      <c r="N21" s="390"/>
      <c r="O21" s="390"/>
      <c r="P21" s="390"/>
      <c r="Q21" s="390"/>
      <c r="R21" s="390"/>
      <c r="S21" s="390"/>
      <c r="T21" s="390"/>
      <c r="U21" s="390"/>
      <c r="V21" s="390"/>
      <c r="W21" s="390"/>
      <c r="X21" s="386">
        <v>40000</v>
      </c>
      <c r="Y21" s="387"/>
      <c r="Z21" s="387"/>
      <c r="AA21" s="387"/>
      <c r="AB21" s="387"/>
      <c r="AC21" s="387"/>
      <c r="AD21" s="387"/>
      <c r="AE21" s="380" t="e">
        <f>IF($U$13&gt;=0.5,X21,SUM($U$13:$X$14)*X21)</f>
        <v>#DIV/0!</v>
      </c>
      <c r="AF21" s="381"/>
      <c r="AG21" s="381"/>
      <c r="AH21" s="381"/>
      <c r="AI21" s="381"/>
      <c r="AJ21" s="381"/>
      <c r="AK21" s="382"/>
    </row>
    <row r="22" spans="9:37" ht="12.75">
      <c r="I22" s="390"/>
      <c r="J22" s="390"/>
      <c r="K22" s="390"/>
      <c r="L22" s="390"/>
      <c r="M22" s="390"/>
      <c r="N22" s="390"/>
      <c r="O22" s="390"/>
      <c r="P22" s="390"/>
      <c r="Q22" s="390"/>
      <c r="R22" s="390"/>
      <c r="S22" s="390"/>
      <c r="T22" s="390"/>
      <c r="U22" s="390"/>
      <c r="V22" s="390"/>
      <c r="W22" s="390"/>
      <c r="X22" s="388"/>
      <c r="Y22" s="389"/>
      <c r="Z22" s="389"/>
      <c r="AA22" s="389"/>
      <c r="AB22" s="389"/>
      <c r="AC22" s="389"/>
      <c r="AD22" s="389"/>
      <c r="AE22" s="383" t="e">
        <f>IF(($AL$13&gt;=0.5),AE21,AE21*$AL$13)</f>
        <v>#DIV/0!</v>
      </c>
      <c r="AF22" s="384"/>
      <c r="AG22" s="384"/>
      <c r="AH22" s="384"/>
      <c r="AI22" s="384"/>
      <c r="AJ22" s="384"/>
      <c r="AK22" s="385"/>
    </row>
    <row r="23" spans="9:37" ht="12.75">
      <c r="I23" s="390"/>
      <c r="J23" s="390"/>
      <c r="K23" s="390"/>
      <c r="L23" s="390"/>
      <c r="M23" s="390"/>
      <c r="N23" s="390"/>
      <c r="O23" s="390"/>
      <c r="P23" s="390"/>
      <c r="Q23" s="390"/>
      <c r="R23" s="390"/>
      <c r="S23" s="390"/>
      <c r="T23" s="390"/>
      <c r="U23" s="390"/>
      <c r="V23" s="390"/>
      <c r="W23" s="390"/>
      <c r="X23" s="386"/>
      <c r="Y23" s="387"/>
      <c r="Z23" s="387"/>
      <c r="AA23" s="387"/>
      <c r="AB23" s="387"/>
      <c r="AC23" s="387"/>
      <c r="AD23" s="387"/>
      <c r="AE23" s="380" t="e">
        <f>IF($U$13&gt;=0.5,X23,SUM($U$13:$X$14)*X23)</f>
        <v>#DIV/0!</v>
      </c>
      <c r="AF23" s="381"/>
      <c r="AG23" s="381"/>
      <c r="AH23" s="381"/>
      <c r="AI23" s="381"/>
      <c r="AJ23" s="381"/>
      <c r="AK23" s="382"/>
    </row>
    <row r="24" spans="9:37" ht="12.75">
      <c r="I24" s="390"/>
      <c r="J24" s="390"/>
      <c r="K24" s="390"/>
      <c r="L24" s="390"/>
      <c r="M24" s="390"/>
      <c r="N24" s="390"/>
      <c r="O24" s="390"/>
      <c r="P24" s="390"/>
      <c r="Q24" s="390"/>
      <c r="R24" s="390"/>
      <c r="S24" s="390"/>
      <c r="T24" s="390"/>
      <c r="U24" s="390"/>
      <c r="V24" s="390"/>
      <c r="W24" s="390"/>
      <c r="X24" s="388"/>
      <c r="Y24" s="389"/>
      <c r="Z24" s="389"/>
      <c r="AA24" s="389"/>
      <c r="AB24" s="389"/>
      <c r="AC24" s="389"/>
      <c r="AD24" s="389"/>
      <c r="AE24" s="383" t="e">
        <f>IF(($AL$13&gt;=0.5),AE23,AE23*$AL$13)</f>
        <v>#DIV/0!</v>
      </c>
      <c r="AF24" s="384"/>
      <c r="AG24" s="384"/>
      <c r="AH24" s="384"/>
      <c r="AI24" s="384"/>
      <c r="AJ24" s="384"/>
      <c r="AK24" s="385"/>
    </row>
    <row r="25" spans="9:37" ht="12.75">
      <c r="I25" s="390"/>
      <c r="J25" s="390"/>
      <c r="K25" s="390"/>
      <c r="L25" s="390"/>
      <c r="M25" s="390"/>
      <c r="N25" s="390"/>
      <c r="O25" s="390"/>
      <c r="P25" s="390"/>
      <c r="Q25" s="390"/>
      <c r="R25" s="390"/>
      <c r="S25" s="390"/>
      <c r="T25" s="390"/>
      <c r="U25" s="390"/>
      <c r="V25" s="390"/>
      <c r="W25" s="390"/>
      <c r="X25" s="386"/>
      <c r="Y25" s="387"/>
      <c r="Z25" s="387"/>
      <c r="AA25" s="387"/>
      <c r="AB25" s="387"/>
      <c r="AC25" s="387"/>
      <c r="AD25" s="387"/>
      <c r="AE25" s="380" t="e">
        <f>IF($U$13&gt;=0.5,X25,SUM($U$13:$X$14)*X25)</f>
        <v>#DIV/0!</v>
      </c>
      <c r="AF25" s="381"/>
      <c r="AG25" s="381"/>
      <c r="AH25" s="381"/>
      <c r="AI25" s="381"/>
      <c r="AJ25" s="381"/>
      <c r="AK25" s="382"/>
    </row>
    <row r="26" spans="9:37" ht="12.75">
      <c r="I26" s="390"/>
      <c r="J26" s="390"/>
      <c r="K26" s="390"/>
      <c r="L26" s="390"/>
      <c r="M26" s="390"/>
      <c r="N26" s="390"/>
      <c r="O26" s="390"/>
      <c r="P26" s="390"/>
      <c r="Q26" s="390"/>
      <c r="R26" s="390"/>
      <c r="S26" s="390"/>
      <c r="T26" s="390"/>
      <c r="U26" s="390"/>
      <c r="V26" s="390"/>
      <c r="W26" s="390"/>
      <c r="X26" s="388"/>
      <c r="Y26" s="389"/>
      <c r="Z26" s="389"/>
      <c r="AA26" s="389"/>
      <c r="AB26" s="389"/>
      <c r="AC26" s="389"/>
      <c r="AD26" s="389"/>
      <c r="AE26" s="383" t="e">
        <f>IF(($AL$13&gt;=0.5),AE25,AE25*$AL$13)</f>
        <v>#DIV/0!</v>
      </c>
      <c r="AF26" s="384"/>
      <c r="AG26" s="384"/>
      <c r="AH26" s="384"/>
      <c r="AI26" s="384"/>
      <c r="AJ26" s="384"/>
      <c r="AK26" s="385"/>
    </row>
    <row r="27" spans="9:37" ht="12.75">
      <c r="I27" s="390"/>
      <c r="J27" s="390"/>
      <c r="K27" s="390"/>
      <c r="L27" s="390"/>
      <c r="M27" s="390"/>
      <c r="N27" s="390"/>
      <c r="O27" s="390"/>
      <c r="P27" s="390"/>
      <c r="Q27" s="390"/>
      <c r="R27" s="390"/>
      <c r="S27" s="390"/>
      <c r="T27" s="390"/>
      <c r="U27" s="390"/>
      <c r="V27" s="390"/>
      <c r="W27" s="390"/>
      <c r="X27" s="386"/>
      <c r="Y27" s="387"/>
      <c r="Z27" s="387"/>
      <c r="AA27" s="387"/>
      <c r="AB27" s="387"/>
      <c r="AC27" s="387"/>
      <c r="AD27" s="387"/>
      <c r="AE27" s="380" t="e">
        <f>IF($U$13&gt;=0.5,X27,SUM($U$13:$X$14)*X27)</f>
        <v>#DIV/0!</v>
      </c>
      <c r="AF27" s="381"/>
      <c r="AG27" s="381"/>
      <c r="AH27" s="381"/>
      <c r="AI27" s="381"/>
      <c r="AJ27" s="381"/>
      <c r="AK27" s="382"/>
    </row>
    <row r="28" spans="1:46" ht="12.75">
      <c r="A28" s="19"/>
      <c r="B28" s="19"/>
      <c r="C28" s="19"/>
      <c r="D28" s="19"/>
      <c r="E28" s="19"/>
      <c r="F28" s="19"/>
      <c r="G28" s="19"/>
      <c r="H28" s="19"/>
      <c r="I28" s="390"/>
      <c r="J28" s="390"/>
      <c r="K28" s="390"/>
      <c r="L28" s="390"/>
      <c r="M28" s="390"/>
      <c r="N28" s="390"/>
      <c r="O28" s="390"/>
      <c r="P28" s="390"/>
      <c r="Q28" s="390"/>
      <c r="R28" s="390"/>
      <c r="S28" s="390"/>
      <c r="T28" s="390"/>
      <c r="U28" s="390"/>
      <c r="V28" s="390"/>
      <c r="W28" s="390"/>
      <c r="X28" s="388"/>
      <c r="Y28" s="389"/>
      <c r="Z28" s="389"/>
      <c r="AA28" s="389"/>
      <c r="AB28" s="389"/>
      <c r="AC28" s="389"/>
      <c r="AD28" s="389"/>
      <c r="AE28" s="383" t="e">
        <f>IF(($AL$13&gt;=0.5),AE27,AE27*$AL$13)</f>
        <v>#DIV/0!</v>
      </c>
      <c r="AF28" s="384"/>
      <c r="AG28" s="384"/>
      <c r="AH28" s="384"/>
      <c r="AI28" s="384"/>
      <c r="AJ28" s="384"/>
      <c r="AK28" s="385"/>
      <c r="AL28" s="19"/>
      <c r="AM28" s="19"/>
      <c r="AN28" s="19"/>
      <c r="AO28" s="19"/>
      <c r="AP28" s="19"/>
      <c r="AQ28" s="19"/>
      <c r="AR28" s="19"/>
      <c r="AS28" s="19"/>
      <c r="AT28" s="19"/>
    </row>
    <row r="29" spans="9:54" s="19" customFormat="1" ht="12.75">
      <c r="I29" s="390"/>
      <c r="J29" s="390"/>
      <c r="K29" s="390"/>
      <c r="L29" s="390"/>
      <c r="M29" s="390"/>
      <c r="N29" s="390"/>
      <c r="O29" s="390"/>
      <c r="P29" s="390"/>
      <c r="Q29" s="390"/>
      <c r="R29" s="390"/>
      <c r="S29" s="390"/>
      <c r="T29" s="390"/>
      <c r="U29" s="390"/>
      <c r="V29" s="390"/>
      <c r="W29" s="390"/>
      <c r="X29" s="386"/>
      <c r="Y29" s="387"/>
      <c r="Z29" s="387"/>
      <c r="AA29" s="387"/>
      <c r="AB29" s="387"/>
      <c r="AC29" s="387"/>
      <c r="AD29" s="387"/>
      <c r="AE29" s="380" t="e">
        <f>IF($U$13&gt;=0.5,X29,SUM($U$13:$X$14)*X29)</f>
        <v>#DIV/0!</v>
      </c>
      <c r="AF29" s="381"/>
      <c r="AG29" s="381"/>
      <c r="AH29" s="381"/>
      <c r="AI29" s="381"/>
      <c r="AJ29" s="381"/>
      <c r="AK29" s="382"/>
      <c r="AU29" s="1"/>
      <c r="AV29" s="1"/>
      <c r="AW29" s="1"/>
      <c r="AX29" s="1"/>
      <c r="AY29" s="1"/>
      <c r="AZ29" s="1"/>
      <c r="BA29" s="1"/>
      <c r="BB29" s="1"/>
    </row>
    <row r="30" spans="9:54" s="19" customFormat="1" ht="12.75">
      <c r="I30" s="390"/>
      <c r="J30" s="390"/>
      <c r="K30" s="390"/>
      <c r="L30" s="390"/>
      <c r="M30" s="390"/>
      <c r="N30" s="390"/>
      <c r="O30" s="390"/>
      <c r="P30" s="390"/>
      <c r="Q30" s="390"/>
      <c r="R30" s="390"/>
      <c r="S30" s="390"/>
      <c r="T30" s="390"/>
      <c r="U30" s="390"/>
      <c r="V30" s="390"/>
      <c r="W30" s="390"/>
      <c r="X30" s="388"/>
      <c r="Y30" s="389"/>
      <c r="Z30" s="389"/>
      <c r="AA30" s="389"/>
      <c r="AB30" s="389"/>
      <c r="AC30" s="389"/>
      <c r="AD30" s="389"/>
      <c r="AE30" s="383" t="e">
        <f>IF(($AL$13&gt;=0.5),AE29,AE29*$AL$13)</f>
        <v>#DIV/0!</v>
      </c>
      <c r="AF30" s="384"/>
      <c r="AG30" s="384"/>
      <c r="AH30" s="384"/>
      <c r="AI30" s="384"/>
      <c r="AJ30" s="384"/>
      <c r="AK30" s="385"/>
      <c r="AU30" s="1"/>
      <c r="AV30" s="1"/>
      <c r="AW30" s="1"/>
      <c r="AX30" s="1"/>
      <c r="AY30" s="1"/>
      <c r="AZ30" s="1"/>
      <c r="BA30" s="1"/>
      <c r="BB30" s="1"/>
    </row>
    <row r="31" spans="9:54" s="19" customFormat="1" ht="12.75">
      <c r="I31" s="390"/>
      <c r="J31" s="390"/>
      <c r="K31" s="390"/>
      <c r="L31" s="390"/>
      <c r="M31" s="390"/>
      <c r="N31" s="390"/>
      <c r="O31" s="390"/>
      <c r="P31" s="390"/>
      <c r="Q31" s="390"/>
      <c r="R31" s="390"/>
      <c r="S31" s="390"/>
      <c r="T31" s="390"/>
      <c r="U31" s="390"/>
      <c r="V31" s="390"/>
      <c r="W31" s="390"/>
      <c r="X31" s="386"/>
      <c r="Y31" s="387"/>
      <c r="Z31" s="387"/>
      <c r="AA31" s="387"/>
      <c r="AB31" s="387"/>
      <c r="AC31" s="387"/>
      <c r="AD31" s="387"/>
      <c r="AE31" s="380" t="e">
        <f>IF($U$13&gt;=0.5,X31,SUM($U$13:$X$14)*X31)</f>
        <v>#DIV/0!</v>
      </c>
      <c r="AF31" s="381"/>
      <c r="AG31" s="381"/>
      <c r="AH31" s="381"/>
      <c r="AI31" s="381"/>
      <c r="AJ31" s="381"/>
      <c r="AK31" s="382"/>
      <c r="AU31" s="1"/>
      <c r="AV31" s="1"/>
      <c r="AW31" s="1"/>
      <c r="AX31" s="1"/>
      <c r="AY31" s="1"/>
      <c r="AZ31" s="1"/>
      <c r="BA31" s="1"/>
      <c r="BB31" s="1"/>
    </row>
    <row r="32" spans="9:54" s="19" customFormat="1" ht="12.75">
      <c r="I32" s="390"/>
      <c r="J32" s="390"/>
      <c r="K32" s="390"/>
      <c r="L32" s="390"/>
      <c r="M32" s="390"/>
      <c r="N32" s="390"/>
      <c r="O32" s="390"/>
      <c r="P32" s="390"/>
      <c r="Q32" s="390"/>
      <c r="R32" s="390"/>
      <c r="S32" s="390"/>
      <c r="T32" s="390"/>
      <c r="U32" s="390"/>
      <c r="V32" s="390"/>
      <c r="W32" s="390"/>
      <c r="X32" s="388"/>
      <c r="Y32" s="389"/>
      <c r="Z32" s="389"/>
      <c r="AA32" s="389"/>
      <c r="AB32" s="389"/>
      <c r="AC32" s="389"/>
      <c r="AD32" s="389"/>
      <c r="AE32" s="383" t="e">
        <f>IF(($AL$13&gt;=0.5),AE31,AE31*$AL$13)</f>
        <v>#DIV/0!</v>
      </c>
      <c r="AF32" s="384"/>
      <c r="AG32" s="384"/>
      <c r="AH32" s="384"/>
      <c r="AI32" s="384"/>
      <c r="AJ32" s="384"/>
      <c r="AK32" s="385"/>
      <c r="AU32" s="1"/>
      <c r="AV32" s="1"/>
      <c r="AW32" s="1"/>
      <c r="AX32" s="1"/>
      <c r="AY32" s="1"/>
      <c r="AZ32" s="1"/>
      <c r="BA32" s="1"/>
      <c r="BB32" s="1"/>
    </row>
    <row r="33" spans="9:54" s="19" customFormat="1" ht="12.75">
      <c r="I33" s="390"/>
      <c r="J33" s="390"/>
      <c r="K33" s="390"/>
      <c r="L33" s="390"/>
      <c r="M33" s="390"/>
      <c r="N33" s="390"/>
      <c r="O33" s="390"/>
      <c r="P33" s="390"/>
      <c r="Q33" s="390"/>
      <c r="R33" s="390"/>
      <c r="S33" s="390"/>
      <c r="T33" s="390"/>
      <c r="U33" s="390"/>
      <c r="V33" s="390"/>
      <c r="W33" s="390"/>
      <c r="X33" s="386"/>
      <c r="Y33" s="387"/>
      <c r="Z33" s="387"/>
      <c r="AA33" s="387"/>
      <c r="AB33" s="387"/>
      <c r="AC33" s="387"/>
      <c r="AD33" s="387"/>
      <c r="AE33" s="380" t="e">
        <f>IF($U$13&gt;=0.5,X33,SUM($U$13:$X$14)*X33)</f>
        <v>#DIV/0!</v>
      </c>
      <c r="AF33" s="381"/>
      <c r="AG33" s="381"/>
      <c r="AH33" s="381"/>
      <c r="AI33" s="381"/>
      <c r="AJ33" s="381"/>
      <c r="AK33" s="382"/>
      <c r="AU33" s="1"/>
      <c r="AV33" s="1"/>
      <c r="AW33" s="1"/>
      <c r="AX33" s="1"/>
      <c r="AY33" s="1"/>
      <c r="AZ33" s="1"/>
      <c r="BA33" s="1"/>
      <c r="BB33" s="1"/>
    </row>
    <row r="34" spans="9:54" s="19" customFormat="1" ht="12.75">
      <c r="I34" s="390"/>
      <c r="J34" s="390"/>
      <c r="K34" s="390"/>
      <c r="L34" s="390"/>
      <c r="M34" s="390"/>
      <c r="N34" s="390"/>
      <c r="O34" s="390"/>
      <c r="P34" s="390"/>
      <c r="Q34" s="390"/>
      <c r="R34" s="390"/>
      <c r="S34" s="390"/>
      <c r="T34" s="390"/>
      <c r="U34" s="390"/>
      <c r="V34" s="390"/>
      <c r="W34" s="390"/>
      <c r="X34" s="388"/>
      <c r="Y34" s="389"/>
      <c r="Z34" s="389"/>
      <c r="AA34" s="389"/>
      <c r="AB34" s="389"/>
      <c r="AC34" s="389"/>
      <c r="AD34" s="389"/>
      <c r="AE34" s="383" t="e">
        <f>IF(($AL$13&gt;=0.5),AE33,AE33*$AL$13)</f>
        <v>#DIV/0!</v>
      </c>
      <c r="AF34" s="384"/>
      <c r="AG34" s="384"/>
      <c r="AH34" s="384"/>
      <c r="AI34" s="384"/>
      <c r="AJ34" s="384"/>
      <c r="AK34" s="385"/>
      <c r="AU34" s="1"/>
      <c r="AV34" s="1"/>
      <c r="AW34" s="1"/>
      <c r="AX34" s="1"/>
      <c r="AY34" s="1"/>
      <c r="AZ34" s="1"/>
      <c r="BA34" s="1"/>
      <c r="BB34" s="1"/>
    </row>
    <row r="35" spans="9:37" s="19" customFormat="1" ht="12.75">
      <c r="I35" s="390"/>
      <c r="J35" s="390"/>
      <c r="K35" s="390"/>
      <c r="L35" s="390"/>
      <c r="M35" s="390"/>
      <c r="N35" s="390"/>
      <c r="O35" s="390"/>
      <c r="P35" s="390"/>
      <c r="Q35" s="390"/>
      <c r="R35" s="390"/>
      <c r="S35" s="390"/>
      <c r="T35" s="390"/>
      <c r="U35" s="390"/>
      <c r="V35" s="390"/>
      <c r="W35" s="390"/>
      <c r="X35" s="386"/>
      <c r="Y35" s="387"/>
      <c r="Z35" s="387"/>
      <c r="AA35" s="387"/>
      <c r="AB35" s="387"/>
      <c r="AC35" s="387"/>
      <c r="AD35" s="387"/>
      <c r="AE35" s="380" t="e">
        <f>IF($U$13&gt;=0.5,X35,SUM($U$13:$X$14)*X35)</f>
        <v>#DIV/0!</v>
      </c>
      <c r="AF35" s="381"/>
      <c r="AG35" s="381"/>
      <c r="AH35" s="381"/>
      <c r="AI35" s="381"/>
      <c r="AJ35" s="381"/>
      <c r="AK35" s="382"/>
    </row>
    <row r="36" spans="9:37" s="19" customFormat="1" ht="12.75">
      <c r="I36" s="390"/>
      <c r="J36" s="390"/>
      <c r="K36" s="390"/>
      <c r="L36" s="390"/>
      <c r="M36" s="390"/>
      <c r="N36" s="390"/>
      <c r="O36" s="390"/>
      <c r="P36" s="390"/>
      <c r="Q36" s="390"/>
      <c r="R36" s="390"/>
      <c r="S36" s="390"/>
      <c r="T36" s="390"/>
      <c r="U36" s="390"/>
      <c r="V36" s="390"/>
      <c r="W36" s="390"/>
      <c r="X36" s="388"/>
      <c r="Y36" s="389"/>
      <c r="Z36" s="389"/>
      <c r="AA36" s="389"/>
      <c r="AB36" s="389"/>
      <c r="AC36" s="389"/>
      <c r="AD36" s="389"/>
      <c r="AE36" s="383" t="e">
        <f>IF(($AL$13&gt;=0.5),AE35,AE35*$AL$13)</f>
        <v>#DIV/0!</v>
      </c>
      <c r="AF36" s="384"/>
      <c r="AG36" s="384"/>
      <c r="AH36" s="384"/>
      <c r="AI36" s="384"/>
      <c r="AJ36" s="384"/>
      <c r="AK36" s="385"/>
    </row>
    <row r="37" spans="9:46" s="19" customFormat="1" ht="12.75">
      <c r="I37" s="325" t="s">
        <v>88</v>
      </c>
      <c r="J37" s="325"/>
      <c r="K37" s="325"/>
      <c r="L37" s="325"/>
      <c r="M37" s="325"/>
      <c r="N37" s="325"/>
      <c r="O37" s="325"/>
      <c r="P37" s="325"/>
      <c r="Q37" s="325"/>
      <c r="R37" s="325"/>
      <c r="S37" s="325"/>
      <c r="T37" s="325"/>
      <c r="U37" s="325"/>
      <c r="V37" s="325"/>
      <c r="W37" s="325"/>
      <c r="X37" s="397">
        <f>SUM(X21:AD36)</f>
        <v>40000</v>
      </c>
      <c r="Y37" s="333"/>
      <c r="Z37" s="333"/>
      <c r="AA37" s="333"/>
      <c r="AB37" s="333"/>
      <c r="AC37" s="333"/>
      <c r="AD37" s="334"/>
      <c r="AE37" s="327" t="e">
        <f>SUM(AE22,AE24,AE26,AE28,AE30,AE32,AE34,AE36,)</f>
        <v>#DIV/0!</v>
      </c>
      <c r="AF37" s="328"/>
      <c r="AG37" s="328"/>
      <c r="AH37" s="328"/>
      <c r="AI37" s="328"/>
      <c r="AJ37" s="328"/>
      <c r="AK37" s="329"/>
      <c r="AR37" s="5"/>
      <c r="AS37" s="5"/>
      <c r="AT37" s="5"/>
    </row>
    <row r="38" spans="1:46" s="19" customFormat="1" ht="12.75">
      <c r="A38" s="56"/>
      <c r="B38" s="14"/>
      <c r="C38" s="14"/>
      <c r="D38" s="14"/>
      <c r="E38" s="14"/>
      <c r="F38" s="14"/>
      <c r="G38" s="14"/>
      <c r="H38" s="14"/>
      <c r="I38" s="325"/>
      <c r="J38" s="325"/>
      <c r="K38" s="325"/>
      <c r="L38" s="325"/>
      <c r="M38" s="325"/>
      <c r="N38" s="325"/>
      <c r="O38" s="325"/>
      <c r="P38" s="325"/>
      <c r="Q38" s="325"/>
      <c r="R38" s="325"/>
      <c r="S38" s="325"/>
      <c r="T38" s="325"/>
      <c r="U38" s="325"/>
      <c r="V38" s="325"/>
      <c r="W38" s="325"/>
      <c r="X38" s="398"/>
      <c r="Y38" s="335"/>
      <c r="Z38" s="335"/>
      <c r="AA38" s="335"/>
      <c r="AB38" s="335"/>
      <c r="AC38" s="335"/>
      <c r="AD38" s="336"/>
      <c r="AE38" s="330"/>
      <c r="AF38" s="331"/>
      <c r="AG38" s="331"/>
      <c r="AH38" s="331"/>
      <c r="AI38" s="331"/>
      <c r="AJ38" s="331"/>
      <c r="AK38" s="332"/>
      <c r="AR38" s="5"/>
      <c r="AS38" s="14"/>
      <c r="AT38" s="14"/>
    </row>
    <row r="39" spans="1:46" s="19" customFormat="1" ht="12.75">
      <c r="A39" s="56"/>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row>
    <row r="40" s="19" customFormat="1" ht="12.75"/>
    <row r="41" spans="1:45" s="19" customFormat="1" ht="12.75">
      <c r="A41" s="25" t="s">
        <v>149</v>
      </c>
      <c r="B41" s="1"/>
      <c r="C41" s="1"/>
      <c r="D41" s="1"/>
      <c r="E41" s="1"/>
      <c r="F41" s="1"/>
      <c r="G41" s="5"/>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1:46" s="19" customFormat="1" ht="12.75">
      <c r="A42" s="163"/>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5"/>
      <c r="AT42" s="104"/>
    </row>
    <row r="43" spans="1:46" s="19" customFormat="1" ht="12.75">
      <c r="A43" s="166"/>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8"/>
      <c r="AT43" s="104"/>
    </row>
    <row r="44" spans="1:46" s="19" customFormat="1" ht="12.75">
      <c r="A44" s="166"/>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8"/>
      <c r="AT44" s="104"/>
    </row>
    <row r="45" spans="1:46" s="19" customFormat="1" ht="12.75">
      <c r="A45" s="166"/>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8"/>
      <c r="AT45" s="104"/>
    </row>
    <row r="46" spans="1:46" s="21" customFormat="1" ht="12.75">
      <c r="A46" s="166"/>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8"/>
      <c r="AT46" s="104"/>
    </row>
    <row r="47" spans="1:46" s="21" customFormat="1" ht="12.7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1"/>
      <c r="AT47" s="104"/>
    </row>
    <row r="48" spans="1:46" s="21" customFormat="1" ht="12.7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row>
    <row r="49" spans="1:46" s="17" customFormat="1" ht="12.7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row>
    <row r="50" spans="1:46" s="17" customFormat="1" ht="12.7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row>
    <row r="51" spans="1:46" s="21" customFormat="1" ht="12.75">
      <c r="A51" s="5"/>
      <c r="B51" s="20"/>
      <c r="C51" s="20"/>
      <c r="D51" s="20"/>
      <c r="E51" s="20"/>
      <c r="F51" s="20"/>
      <c r="G51" s="20"/>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row>
  </sheetData>
  <sheetProtection password="C780" sheet="1" objects="1" scenarios="1"/>
  <mergeCells count="72">
    <mergeCell ref="I37:W38"/>
    <mergeCell ref="X37:AD38"/>
    <mergeCell ref="AE37:AK38"/>
    <mergeCell ref="I35:W36"/>
    <mergeCell ref="X35:AD36"/>
    <mergeCell ref="AE35:AK35"/>
    <mergeCell ref="AE36:AK36"/>
    <mergeCell ref="AE29:AK29"/>
    <mergeCell ref="AE30:AK30"/>
    <mergeCell ref="AE31:AK31"/>
    <mergeCell ref="AE19:AK20"/>
    <mergeCell ref="I31:W32"/>
    <mergeCell ref="X31:AD32"/>
    <mergeCell ref="AE22:AK22"/>
    <mergeCell ref="I23:W24"/>
    <mergeCell ref="X21:AD22"/>
    <mergeCell ref="I33:W34"/>
    <mergeCell ref="X33:AD34"/>
    <mergeCell ref="AE32:AK32"/>
    <mergeCell ref="AE33:AK33"/>
    <mergeCell ref="AE34:AK34"/>
    <mergeCell ref="X19:AD20"/>
    <mergeCell ref="I19:W20"/>
    <mergeCell ref="I21:W22"/>
    <mergeCell ref="I29:W30"/>
    <mergeCell ref="X29:AD30"/>
    <mergeCell ref="X27:AD28"/>
    <mergeCell ref="AE27:AK27"/>
    <mergeCell ref="AE28:AK28"/>
    <mergeCell ref="I25:W26"/>
    <mergeCell ref="I27:W28"/>
    <mergeCell ref="X25:AD26"/>
    <mergeCell ref="AE23:AK23"/>
    <mergeCell ref="AE24:AK24"/>
    <mergeCell ref="AE25:AK25"/>
    <mergeCell ref="AE26:AK26"/>
    <mergeCell ref="C16:P16"/>
    <mergeCell ref="Q16:T16"/>
    <mergeCell ref="U16:X16"/>
    <mergeCell ref="X23:AD24"/>
    <mergeCell ref="AE21:AK21"/>
    <mergeCell ref="AG15:AK15"/>
    <mergeCell ref="AL15:AP15"/>
    <mergeCell ref="C15:P15"/>
    <mergeCell ref="Q15:T15"/>
    <mergeCell ref="U15:X15"/>
    <mergeCell ref="AB15:AF15"/>
    <mergeCell ref="Q14:T14"/>
    <mergeCell ref="U14:X14"/>
    <mergeCell ref="AG14:AK14"/>
    <mergeCell ref="AL14:AP14"/>
    <mergeCell ref="AB13:AF13"/>
    <mergeCell ref="C13:P13"/>
    <mergeCell ref="Q13:T13"/>
    <mergeCell ref="U13:X13"/>
    <mergeCell ref="M4:Z4"/>
    <mergeCell ref="M5:Z5"/>
    <mergeCell ref="M7:Z7"/>
    <mergeCell ref="M8:Z8"/>
    <mergeCell ref="A42:AS47"/>
    <mergeCell ref="AB14:AF14"/>
    <mergeCell ref="AG13:AK13"/>
    <mergeCell ref="AL13:AP13"/>
    <mergeCell ref="C14:P14"/>
    <mergeCell ref="A1:AS1"/>
    <mergeCell ref="M3:Z3"/>
    <mergeCell ref="C11:P12"/>
    <mergeCell ref="Q11:T12"/>
    <mergeCell ref="U11:X12"/>
    <mergeCell ref="AB11:AF12"/>
    <mergeCell ref="AG11:AK12"/>
    <mergeCell ref="AL11:AP12"/>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8.xml><?xml version="1.0" encoding="utf-8"?>
<worksheet xmlns="http://schemas.openxmlformats.org/spreadsheetml/2006/main" xmlns:r="http://schemas.openxmlformats.org/officeDocument/2006/relationships">
  <dimension ref="A1:AS76"/>
  <sheetViews>
    <sheetView zoomScalePageLayoutView="0" workbookViewId="0" topLeftCell="A47">
      <selection activeCell="A43" sqref="A43:AS48"/>
    </sheetView>
  </sheetViews>
  <sheetFormatPr defaultColWidth="2.00390625" defaultRowHeight="12.75"/>
  <cols>
    <col min="1" max="1" width="3.00390625" style="0" customWidth="1"/>
  </cols>
  <sheetData>
    <row r="1" spans="1:45" s="1" customFormat="1" ht="19.5" thickBot="1">
      <c r="A1" s="147" t="s">
        <v>380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row>
    <row r="2" spans="1:45" s="1" customFormat="1" ht="13.5" thickTop="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row>
    <row r="3" spans="3:7" s="1" customFormat="1" ht="12.75">
      <c r="C3" s="6"/>
      <c r="D3" s="6"/>
      <c r="E3" s="6"/>
      <c r="F3" s="6"/>
      <c r="G3" s="6"/>
    </row>
    <row r="4" spans="1:45" s="1" customFormat="1" ht="12.75">
      <c r="A4" s="2" t="s">
        <v>171</v>
      </c>
      <c r="M4" s="303">
        <f>'Development Information'!M4:Z4</f>
        <v>0</v>
      </c>
      <c r="N4" s="303"/>
      <c r="O4" s="303"/>
      <c r="P4" s="303"/>
      <c r="Q4" s="303"/>
      <c r="R4" s="303"/>
      <c r="S4" s="303"/>
      <c r="T4" s="303"/>
      <c r="U4" s="303"/>
      <c r="V4" s="303"/>
      <c r="W4" s="303"/>
      <c r="X4" s="303"/>
      <c r="Y4" s="303"/>
      <c r="Z4" s="303"/>
      <c r="AC4" s="15" t="s">
        <v>136</v>
      </c>
      <c r="AK4" s="206">
        <f>'Development Information'!M8</f>
        <v>0</v>
      </c>
      <c r="AL4" s="206"/>
      <c r="AM4" s="206"/>
      <c r="AN4" s="206"/>
      <c r="AO4" s="206"/>
      <c r="AP4" s="206"/>
      <c r="AQ4" s="206"/>
      <c r="AR4" s="206"/>
      <c r="AS4" s="206"/>
    </row>
    <row r="5" spans="1:45" s="1" customFormat="1" ht="12.75">
      <c r="A5" s="2" t="s">
        <v>60</v>
      </c>
      <c r="M5" s="304">
        <f>'Development Information'!M5:Z5</f>
        <v>0</v>
      </c>
      <c r="N5" s="304"/>
      <c r="O5" s="304"/>
      <c r="P5" s="304"/>
      <c r="Q5" s="304"/>
      <c r="R5" s="304"/>
      <c r="S5" s="304"/>
      <c r="T5" s="304"/>
      <c r="U5" s="304"/>
      <c r="V5" s="304"/>
      <c r="W5" s="304"/>
      <c r="X5" s="304"/>
      <c r="Y5" s="304"/>
      <c r="Z5" s="304"/>
      <c r="AC5" s="15" t="s">
        <v>137</v>
      </c>
      <c r="AK5" s="206">
        <f>'Development Information'!M9</f>
        <v>0</v>
      </c>
      <c r="AL5" s="206"/>
      <c r="AM5" s="206"/>
      <c r="AN5" s="206"/>
      <c r="AO5" s="206"/>
      <c r="AP5" s="206"/>
      <c r="AQ5" s="206"/>
      <c r="AR5" s="206"/>
      <c r="AS5" s="206"/>
    </row>
    <row r="6" spans="1:26" s="1" customFormat="1" ht="12.75">
      <c r="A6" s="2" t="s">
        <v>61</v>
      </c>
      <c r="M6" s="304">
        <f>'Development Information'!M6:Z6</f>
        <v>0</v>
      </c>
      <c r="N6" s="304"/>
      <c r="O6" s="304"/>
      <c r="P6" s="304"/>
      <c r="Q6" s="304"/>
      <c r="R6" s="304"/>
      <c r="S6" s="304"/>
      <c r="T6" s="304"/>
      <c r="U6" s="304"/>
      <c r="V6" s="304"/>
      <c r="W6" s="304"/>
      <c r="X6" s="304"/>
      <c r="Y6" s="304"/>
      <c r="Z6" s="304"/>
    </row>
    <row r="7" spans="13:15" s="1" customFormat="1" ht="12.75">
      <c r="M7" s="5"/>
      <c r="N7" s="5"/>
      <c r="O7" s="5"/>
    </row>
    <row r="8" spans="3:42" s="1" customFormat="1" ht="12.75" customHeight="1">
      <c r="C8" s="194" t="s">
        <v>321</v>
      </c>
      <c r="D8" s="195"/>
      <c r="E8" s="195"/>
      <c r="F8" s="195"/>
      <c r="G8" s="195"/>
      <c r="H8" s="195"/>
      <c r="I8" s="195"/>
      <c r="J8" s="195"/>
      <c r="K8" s="195"/>
      <c r="L8" s="195"/>
      <c r="M8" s="195"/>
      <c r="N8" s="195"/>
      <c r="O8" s="195"/>
      <c r="P8" s="196"/>
      <c r="Q8" s="214" t="s">
        <v>317</v>
      </c>
      <c r="R8" s="214"/>
      <c r="S8" s="214"/>
      <c r="T8" s="214"/>
      <c r="U8" s="214" t="s">
        <v>297</v>
      </c>
      <c r="V8" s="214"/>
      <c r="W8" s="214"/>
      <c r="X8" s="214"/>
      <c r="AB8" s="214" t="s">
        <v>332</v>
      </c>
      <c r="AC8" s="214"/>
      <c r="AD8" s="214"/>
      <c r="AE8" s="214"/>
      <c r="AF8" s="214"/>
      <c r="AG8" s="300" t="s">
        <v>324</v>
      </c>
      <c r="AH8" s="300"/>
      <c r="AI8" s="300"/>
      <c r="AJ8" s="300"/>
      <c r="AK8" s="300"/>
      <c r="AL8" s="300" t="s">
        <v>325</v>
      </c>
      <c r="AM8" s="301"/>
      <c r="AN8" s="301"/>
      <c r="AO8" s="301"/>
      <c r="AP8" s="301"/>
    </row>
    <row r="9" spans="3:42" s="1" customFormat="1" ht="12.75" customHeight="1">
      <c r="C9" s="197"/>
      <c r="D9" s="198"/>
      <c r="E9" s="198"/>
      <c r="F9" s="198"/>
      <c r="G9" s="198"/>
      <c r="H9" s="198"/>
      <c r="I9" s="198"/>
      <c r="J9" s="198"/>
      <c r="K9" s="198"/>
      <c r="L9" s="198"/>
      <c r="M9" s="198"/>
      <c r="N9" s="198"/>
      <c r="O9" s="198"/>
      <c r="P9" s="199"/>
      <c r="Q9" s="214"/>
      <c r="R9" s="214"/>
      <c r="S9" s="214"/>
      <c r="T9" s="214"/>
      <c r="U9" s="214"/>
      <c r="V9" s="214"/>
      <c r="W9" s="214"/>
      <c r="X9" s="214"/>
      <c r="AB9" s="214"/>
      <c r="AC9" s="214"/>
      <c r="AD9" s="214"/>
      <c r="AE9" s="214"/>
      <c r="AF9" s="214"/>
      <c r="AG9" s="300"/>
      <c r="AH9" s="300"/>
      <c r="AI9" s="300"/>
      <c r="AJ9" s="300"/>
      <c r="AK9" s="300"/>
      <c r="AL9" s="301"/>
      <c r="AM9" s="301"/>
      <c r="AN9" s="301"/>
      <c r="AO9" s="301"/>
      <c r="AP9" s="301"/>
    </row>
    <row r="10" spans="3:42" s="1" customFormat="1" ht="12.75">
      <c r="C10" s="309" t="s">
        <v>313</v>
      </c>
      <c r="D10" s="309"/>
      <c r="E10" s="309"/>
      <c r="F10" s="309"/>
      <c r="G10" s="309"/>
      <c r="H10" s="309"/>
      <c r="I10" s="309"/>
      <c r="J10" s="309"/>
      <c r="K10" s="309"/>
      <c r="L10" s="309"/>
      <c r="M10" s="309"/>
      <c r="N10" s="309"/>
      <c r="O10" s="309"/>
      <c r="P10" s="309"/>
      <c r="Q10" s="160">
        <f>'Development Information'!AI31</f>
        <v>0</v>
      </c>
      <c r="R10" s="160"/>
      <c r="S10" s="160"/>
      <c r="T10" s="160"/>
      <c r="U10" s="305" t="e">
        <f>Q10/$Q$13</f>
        <v>#DIV/0!</v>
      </c>
      <c r="V10" s="305"/>
      <c r="W10" s="305"/>
      <c r="X10" s="305"/>
      <c r="AB10" s="209" t="s">
        <v>323</v>
      </c>
      <c r="AC10" s="210"/>
      <c r="AD10" s="210"/>
      <c r="AE10" s="210"/>
      <c r="AF10" s="211"/>
      <c r="AG10" s="306">
        <f>'Development Information'!H44</f>
        <v>1</v>
      </c>
      <c r="AH10" s="160"/>
      <c r="AI10" s="160"/>
      <c r="AJ10" s="160"/>
      <c r="AK10" s="160"/>
      <c r="AL10" s="307">
        <f>AG10/$AG$12</f>
        <v>1</v>
      </c>
      <c r="AM10" s="307"/>
      <c r="AN10" s="307"/>
      <c r="AO10" s="307"/>
      <c r="AP10" s="307"/>
    </row>
    <row r="11" spans="3:42" s="1" customFormat="1" ht="12.75">
      <c r="C11" s="308" t="s">
        <v>333</v>
      </c>
      <c r="D11" s="308"/>
      <c r="E11" s="308"/>
      <c r="F11" s="308"/>
      <c r="G11" s="308"/>
      <c r="H11" s="308"/>
      <c r="I11" s="308"/>
      <c r="J11" s="308"/>
      <c r="K11" s="308"/>
      <c r="L11" s="308"/>
      <c r="M11" s="308"/>
      <c r="N11" s="308"/>
      <c r="O11" s="308"/>
      <c r="P11" s="308"/>
      <c r="Q11" s="160">
        <f>'Development Information'!AI33</f>
        <v>0</v>
      </c>
      <c r="R11" s="160"/>
      <c r="S11" s="160"/>
      <c r="T11" s="160"/>
      <c r="U11" s="305" t="e">
        <f>Q11/$Q$13</f>
        <v>#DIV/0!</v>
      </c>
      <c r="V11" s="305"/>
      <c r="W11" s="305"/>
      <c r="X11" s="305"/>
      <c r="AB11" s="209" t="s">
        <v>322</v>
      </c>
      <c r="AC11" s="210"/>
      <c r="AD11" s="210"/>
      <c r="AE11" s="210"/>
      <c r="AF11" s="211"/>
      <c r="AG11" s="306">
        <f>'Development Information'!H46</f>
        <v>0</v>
      </c>
      <c r="AH11" s="160"/>
      <c r="AI11" s="160"/>
      <c r="AJ11" s="160"/>
      <c r="AK11" s="160"/>
      <c r="AL11" s="307">
        <f>AG11/$AG$12</f>
        <v>0</v>
      </c>
      <c r="AM11" s="307"/>
      <c r="AN11" s="307"/>
      <c r="AO11" s="307"/>
      <c r="AP11" s="307"/>
    </row>
    <row r="12" spans="3:42" s="1" customFormat="1" ht="12.75">
      <c r="C12" s="318" t="s">
        <v>320</v>
      </c>
      <c r="D12" s="318"/>
      <c r="E12" s="318"/>
      <c r="F12" s="318"/>
      <c r="G12" s="318"/>
      <c r="H12" s="318"/>
      <c r="I12" s="318"/>
      <c r="J12" s="318"/>
      <c r="K12" s="318"/>
      <c r="L12" s="318"/>
      <c r="M12" s="318"/>
      <c r="N12" s="318"/>
      <c r="O12" s="318"/>
      <c r="P12" s="318"/>
      <c r="Q12" s="160">
        <f>'Development Information'!AI35</f>
        <v>0</v>
      </c>
      <c r="R12" s="160"/>
      <c r="S12" s="160"/>
      <c r="T12" s="160"/>
      <c r="U12" s="305" t="e">
        <f>Q12/$Q$13</f>
        <v>#DIV/0!</v>
      </c>
      <c r="V12" s="305"/>
      <c r="W12" s="305"/>
      <c r="X12" s="305"/>
      <c r="AB12" s="214" t="s">
        <v>88</v>
      </c>
      <c r="AC12" s="214"/>
      <c r="AD12" s="214"/>
      <c r="AE12" s="214"/>
      <c r="AF12" s="214"/>
      <c r="AG12" s="306">
        <f>'Development Information'!H48</f>
        <v>1</v>
      </c>
      <c r="AH12" s="160"/>
      <c r="AI12" s="160"/>
      <c r="AJ12" s="160"/>
      <c r="AK12" s="160"/>
      <c r="AL12" s="307">
        <f>AG12/$AG$12</f>
        <v>1</v>
      </c>
      <c r="AM12" s="307"/>
      <c r="AN12" s="307"/>
      <c r="AO12" s="307"/>
      <c r="AP12" s="307"/>
    </row>
    <row r="13" spans="1:24" s="1" customFormat="1" ht="12.75">
      <c r="A13" s="7"/>
      <c r="C13" s="316" t="s">
        <v>23</v>
      </c>
      <c r="D13" s="316"/>
      <c r="E13" s="316"/>
      <c r="F13" s="316"/>
      <c r="G13" s="316"/>
      <c r="H13" s="316"/>
      <c r="I13" s="316"/>
      <c r="J13" s="316"/>
      <c r="K13" s="316"/>
      <c r="L13" s="316"/>
      <c r="M13" s="316"/>
      <c r="N13" s="316"/>
      <c r="O13" s="316"/>
      <c r="P13" s="316"/>
      <c r="Q13" s="317">
        <f>'Development Information'!AI37</f>
        <v>0</v>
      </c>
      <c r="R13" s="317"/>
      <c r="S13" s="317"/>
      <c r="T13" s="317"/>
      <c r="U13" s="305" t="e">
        <f>Q13/$Q$13</f>
        <v>#DIV/0!</v>
      </c>
      <c r="V13" s="305"/>
      <c r="W13" s="305"/>
      <c r="X13" s="305"/>
    </row>
    <row r="14" spans="1:24" s="1" customFormat="1" ht="12.75" customHeight="1">
      <c r="A14" s="7"/>
      <c r="C14" s="12"/>
      <c r="D14" s="12"/>
      <c r="E14" s="12"/>
      <c r="F14" s="12"/>
      <c r="G14" s="12"/>
      <c r="H14" s="12"/>
      <c r="I14" s="12"/>
      <c r="J14" s="12"/>
      <c r="K14" s="12"/>
      <c r="L14" s="12"/>
      <c r="M14" s="12"/>
      <c r="N14" s="12"/>
      <c r="O14" s="12"/>
      <c r="P14" s="12"/>
      <c r="Q14" s="42"/>
      <c r="R14" s="42"/>
      <c r="S14" s="42"/>
      <c r="T14" s="42"/>
      <c r="U14" s="18"/>
      <c r="V14" s="18"/>
      <c r="W14" s="18"/>
      <c r="X14" s="18"/>
    </row>
    <row r="15" spans="1:33" s="1" customFormat="1" ht="12.75">
      <c r="A15" s="7"/>
      <c r="C15" s="12"/>
      <c r="D15" s="12"/>
      <c r="E15" s="12"/>
      <c r="F15" s="12"/>
      <c r="G15" s="12"/>
      <c r="H15" s="12"/>
      <c r="I15" s="12"/>
      <c r="J15" s="12"/>
      <c r="K15" s="12"/>
      <c r="L15" s="325" t="s">
        <v>208</v>
      </c>
      <c r="M15" s="325"/>
      <c r="N15" s="325"/>
      <c r="O15" s="325"/>
      <c r="P15" s="325"/>
      <c r="Q15" s="325"/>
      <c r="R15" s="325"/>
      <c r="S15" s="325"/>
      <c r="T15" s="325"/>
      <c r="U15" s="325"/>
      <c r="V15" s="325"/>
      <c r="W15" s="325"/>
      <c r="X15" s="325"/>
      <c r="Y15" s="325"/>
      <c r="Z15" s="325"/>
      <c r="AA15" s="325" t="s">
        <v>30</v>
      </c>
      <c r="AB15" s="325"/>
      <c r="AC15" s="325"/>
      <c r="AD15" s="325"/>
      <c r="AE15" s="325"/>
      <c r="AF15" s="325"/>
      <c r="AG15" s="325"/>
    </row>
    <row r="16" spans="1:33" s="1" customFormat="1" ht="12.75" customHeight="1">
      <c r="A16" s="7"/>
      <c r="C16" s="12"/>
      <c r="D16" s="12"/>
      <c r="E16" s="12"/>
      <c r="F16" s="12"/>
      <c r="G16" s="12"/>
      <c r="H16" s="12"/>
      <c r="I16" s="12"/>
      <c r="J16" s="12"/>
      <c r="K16" s="12"/>
      <c r="L16" s="325"/>
      <c r="M16" s="325"/>
      <c r="N16" s="325"/>
      <c r="O16" s="325"/>
      <c r="P16" s="325"/>
      <c r="Q16" s="325"/>
      <c r="R16" s="325"/>
      <c r="S16" s="325"/>
      <c r="T16" s="325"/>
      <c r="U16" s="325"/>
      <c r="V16" s="325"/>
      <c r="W16" s="325"/>
      <c r="X16" s="325"/>
      <c r="Y16" s="325"/>
      <c r="Z16" s="325"/>
      <c r="AA16" s="325"/>
      <c r="AB16" s="325"/>
      <c r="AC16" s="325"/>
      <c r="AD16" s="325"/>
      <c r="AE16" s="325"/>
      <c r="AF16" s="325"/>
      <c r="AG16" s="325"/>
    </row>
    <row r="17" spans="1:33" s="1" customFormat="1" ht="12.75">
      <c r="A17" s="7"/>
      <c r="C17" s="12"/>
      <c r="D17" s="12"/>
      <c r="E17" s="12"/>
      <c r="F17" s="12"/>
      <c r="G17" s="12"/>
      <c r="H17" s="12"/>
      <c r="I17" s="12"/>
      <c r="J17" s="12"/>
      <c r="K17" s="12"/>
      <c r="L17" s="430" t="s">
        <v>13</v>
      </c>
      <c r="M17" s="430"/>
      <c r="N17" s="430"/>
      <c r="O17" s="430"/>
      <c r="P17" s="430"/>
      <c r="Q17" s="430"/>
      <c r="R17" s="430"/>
      <c r="S17" s="430"/>
      <c r="T17" s="430"/>
      <c r="U17" s="430"/>
      <c r="V17" s="430"/>
      <c r="W17" s="430"/>
      <c r="X17" s="430"/>
      <c r="Y17" s="430"/>
      <c r="Z17" s="430"/>
      <c r="AA17" s="426">
        <f>AK39</f>
        <v>0</v>
      </c>
      <c r="AB17" s="431"/>
      <c r="AC17" s="431"/>
      <c r="AD17" s="431"/>
      <c r="AE17" s="431"/>
      <c r="AF17" s="431"/>
      <c r="AG17" s="432"/>
    </row>
    <row r="18" spans="1:33" s="1" customFormat="1" ht="12.75" customHeight="1">
      <c r="A18" s="7"/>
      <c r="C18" s="12"/>
      <c r="D18" s="12"/>
      <c r="E18" s="12"/>
      <c r="F18" s="12"/>
      <c r="G18" s="12"/>
      <c r="H18" s="12"/>
      <c r="I18" s="12"/>
      <c r="J18" s="12"/>
      <c r="K18" s="12"/>
      <c r="L18" s="430"/>
      <c r="M18" s="430"/>
      <c r="N18" s="430"/>
      <c r="O18" s="430"/>
      <c r="P18" s="430"/>
      <c r="Q18" s="430"/>
      <c r="R18" s="430"/>
      <c r="S18" s="430"/>
      <c r="T18" s="430"/>
      <c r="U18" s="430"/>
      <c r="V18" s="430"/>
      <c r="W18" s="430"/>
      <c r="X18" s="430"/>
      <c r="Y18" s="430"/>
      <c r="Z18" s="430"/>
      <c r="AA18" s="433"/>
      <c r="AB18" s="434"/>
      <c r="AC18" s="434"/>
      <c r="AD18" s="434"/>
      <c r="AE18" s="434"/>
      <c r="AF18" s="434"/>
      <c r="AG18" s="435"/>
    </row>
    <row r="19" spans="1:33" s="1" customFormat="1" ht="12.75">
      <c r="A19" s="7"/>
      <c r="C19" s="12"/>
      <c r="D19" s="12"/>
      <c r="E19" s="12"/>
      <c r="F19" s="12"/>
      <c r="G19" s="12"/>
      <c r="H19" s="12"/>
      <c r="I19" s="12"/>
      <c r="J19" s="12"/>
      <c r="K19" s="12"/>
      <c r="L19" s="436" t="s">
        <v>14</v>
      </c>
      <c r="M19" s="437"/>
      <c r="N19" s="437"/>
      <c r="O19" s="437"/>
      <c r="P19" s="437"/>
      <c r="Q19" s="437"/>
      <c r="R19" s="437"/>
      <c r="S19" s="437"/>
      <c r="T19" s="437"/>
      <c r="U19" s="437"/>
      <c r="V19" s="437"/>
      <c r="W19" s="437"/>
      <c r="X19" s="437"/>
      <c r="Y19" s="437"/>
      <c r="Z19" s="438"/>
      <c r="AA19" s="426">
        <f>AK66</f>
        <v>0</v>
      </c>
      <c r="AB19" s="402"/>
      <c r="AC19" s="402"/>
      <c r="AD19" s="402"/>
      <c r="AE19" s="402"/>
      <c r="AF19" s="402"/>
      <c r="AG19" s="403"/>
    </row>
    <row r="20" spans="1:33" s="1" customFormat="1" ht="12.75" customHeight="1">
      <c r="A20" s="7"/>
      <c r="C20" s="12"/>
      <c r="D20" s="12"/>
      <c r="E20" s="12"/>
      <c r="F20" s="12"/>
      <c r="G20" s="12"/>
      <c r="H20" s="12"/>
      <c r="I20" s="12"/>
      <c r="J20" s="12"/>
      <c r="K20" s="12"/>
      <c r="L20" s="439"/>
      <c r="M20" s="440"/>
      <c r="N20" s="440"/>
      <c r="O20" s="440"/>
      <c r="P20" s="440"/>
      <c r="Q20" s="440"/>
      <c r="R20" s="440"/>
      <c r="S20" s="440"/>
      <c r="T20" s="440"/>
      <c r="U20" s="440"/>
      <c r="V20" s="440"/>
      <c r="W20" s="440"/>
      <c r="X20" s="440"/>
      <c r="Y20" s="440"/>
      <c r="Z20" s="441"/>
      <c r="AA20" s="427"/>
      <c r="AB20" s="428"/>
      <c r="AC20" s="428"/>
      <c r="AD20" s="428"/>
      <c r="AE20" s="428"/>
      <c r="AF20" s="428"/>
      <c r="AG20" s="429"/>
    </row>
    <row r="21" spans="1:33" s="1" customFormat="1" ht="12.75">
      <c r="A21" s="7"/>
      <c r="C21" s="12"/>
      <c r="D21" s="12"/>
      <c r="E21" s="12"/>
      <c r="F21" s="12"/>
      <c r="G21" s="12"/>
      <c r="H21" s="12"/>
      <c r="I21" s="12"/>
      <c r="J21" s="12"/>
      <c r="K21" s="12"/>
      <c r="L21" s="325" t="s">
        <v>260</v>
      </c>
      <c r="M21" s="325"/>
      <c r="N21" s="325"/>
      <c r="O21" s="325"/>
      <c r="P21" s="325"/>
      <c r="Q21" s="325"/>
      <c r="R21" s="325"/>
      <c r="S21" s="325"/>
      <c r="T21" s="325"/>
      <c r="U21" s="325"/>
      <c r="V21" s="325"/>
      <c r="W21" s="325"/>
      <c r="X21" s="325"/>
      <c r="Y21" s="325"/>
      <c r="Z21" s="325"/>
      <c r="AA21" s="327">
        <f>SUM(AA17:AG20)</f>
        <v>0</v>
      </c>
      <c r="AB21" s="328"/>
      <c r="AC21" s="328"/>
      <c r="AD21" s="328"/>
      <c r="AE21" s="328"/>
      <c r="AF21" s="328"/>
      <c r="AG21" s="329"/>
    </row>
    <row r="22" spans="1:33" s="1" customFormat="1" ht="12.75">
      <c r="A22" s="7"/>
      <c r="C22" s="12"/>
      <c r="D22" s="12"/>
      <c r="E22" s="12"/>
      <c r="F22" s="12"/>
      <c r="G22" s="12"/>
      <c r="H22" s="12"/>
      <c r="I22" s="12"/>
      <c r="J22" s="12"/>
      <c r="K22" s="12"/>
      <c r="L22" s="325"/>
      <c r="M22" s="325"/>
      <c r="N22" s="325"/>
      <c r="O22" s="325"/>
      <c r="P22" s="325"/>
      <c r="Q22" s="325"/>
      <c r="R22" s="325"/>
      <c r="S22" s="325"/>
      <c r="T22" s="325"/>
      <c r="U22" s="325"/>
      <c r="V22" s="325"/>
      <c r="W22" s="325"/>
      <c r="X22" s="325"/>
      <c r="Y22" s="325"/>
      <c r="Z22" s="325"/>
      <c r="AA22" s="330"/>
      <c r="AB22" s="331"/>
      <c r="AC22" s="331"/>
      <c r="AD22" s="331"/>
      <c r="AE22" s="331"/>
      <c r="AF22" s="331"/>
      <c r="AG22" s="332"/>
    </row>
    <row r="23" spans="1:33" s="1" customFormat="1" ht="12.75">
      <c r="A23" s="7"/>
      <c r="C23" s="12"/>
      <c r="D23" s="12"/>
      <c r="E23" s="12"/>
      <c r="F23" s="12"/>
      <c r="G23" s="12"/>
      <c r="H23" s="12"/>
      <c r="I23" s="12"/>
      <c r="J23" s="12"/>
      <c r="K23" s="12"/>
      <c r="L23" s="64"/>
      <c r="M23" s="64"/>
      <c r="N23" s="64"/>
      <c r="O23" s="64"/>
      <c r="P23" s="64"/>
      <c r="Q23" s="64"/>
      <c r="R23" s="64"/>
      <c r="S23" s="64"/>
      <c r="T23" s="64"/>
      <c r="U23" s="64"/>
      <c r="V23" s="64"/>
      <c r="W23" s="64"/>
      <c r="X23" s="64"/>
      <c r="Y23" s="64"/>
      <c r="Z23" s="64"/>
      <c r="AA23" s="68"/>
      <c r="AB23" s="68"/>
      <c r="AC23" s="68"/>
      <c r="AD23" s="68"/>
      <c r="AE23" s="68"/>
      <c r="AF23" s="68"/>
      <c r="AG23" s="68"/>
    </row>
    <row r="24" spans="1:24" s="1" customFormat="1" ht="12.75">
      <c r="A24" s="7"/>
      <c r="C24" s="12"/>
      <c r="D24" s="12"/>
      <c r="E24" s="12"/>
      <c r="F24" s="12"/>
      <c r="G24" s="12"/>
      <c r="H24" s="12"/>
      <c r="I24" s="12"/>
      <c r="J24" s="12"/>
      <c r="K24" s="12"/>
      <c r="L24" s="12"/>
      <c r="M24" s="12"/>
      <c r="N24" s="12"/>
      <c r="O24" s="12"/>
      <c r="P24" s="12"/>
      <c r="Q24" s="42"/>
      <c r="R24" s="42"/>
      <c r="S24" s="42"/>
      <c r="T24" s="42"/>
      <c r="U24" s="18"/>
      <c r="V24" s="18"/>
      <c r="W24" s="18"/>
      <c r="X24" s="18"/>
    </row>
    <row r="25" spans="1:45" s="1" customFormat="1" ht="12.75" customHeight="1" thickBot="1">
      <c r="A25" s="411" t="s">
        <v>150</v>
      </c>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row>
    <row r="26" s="1" customFormat="1" ht="12.75" customHeight="1"/>
    <row r="27" spans="3:42" s="1" customFormat="1" ht="12.75" customHeight="1">
      <c r="C27" s="157"/>
      <c r="D27" s="157"/>
      <c r="E27" s="157"/>
      <c r="F27" s="157"/>
      <c r="G27" s="157"/>
      <c r="H27" s="157"/>
      <c r="I27" s="157"/>
      <c r="J27" s="157"/>
      <c r="K27" s="157"/>
      <c r="L27" s="157"/>
      <c r="M27" s="157"/>
      <c r="N27" s="157"/>
      <c r="O27" s="157"/>
      <c r="P27" s="157"/>
      <c r="Q27" s="157"/>
      <c r="R27" s="157"/>
      <c r="S27" s="350" t="s">
        <v>41</v>
      </c>
      <c r="T27" s="350"/>
      <c r="U27" s="350"/>
      <c r="V27" s="350"/>
      <c r="W27" s="350"/>
      <c r="X27" s="350"/>
      <c r="Y27" s="350" t="s">
        <v>42</v>
      </c>
      <c r="Z27" s="350"/>
      <c r="AA27" s="350"/>
      <c r="AB27" s="350"/>
      <c r="AC27" s="350"/>
      <c r="AD27" s="350"/>
      <c r="AE27" s="350" t="s">
        <v>43</v>
      </c>
      <c r="AF27" s="350"/>
      <c r="AG27" s="350"/>
      <c r="AH27" s="350"/>
      <c r="AI27" s="350"/>
      <c r="AJ27" s="350"/>
      <c r="AK27" s="350" t="s">
        <v>88</v>
      </c>
      <c r="AL27" s="350"/>
      <c r="AM27" s="350"/>
      <c r="AN27" s="350"/>
      <c r="AO27" s="350"/>
      <c r="AP27" s="350"/>
    </row>
    <row r="28" spans="3:42" s="1" customFormat="1" ht="12.75" customHeight="1">
      <c r="C28" s="157"/>
      <c r="D28" s="157"/>
      <c r="E28" s="157"/>
      <c r="F28" s="157"/>
      <c r="G28" s="157"/>
      <c r="H28" s="157"/>
      <c r="I28" s="157"/>
      <c r="J28" s="157"/>
      <c r="K28" s="157"/>
      <c r="L28" s="157"/>
      <c r="M28" s="157"/>
      <c r="N28" s="157"/>
      <c r="O28" s="157"/>
      <c r="P28" s="157"/>
      <c r="Q28" s="157"/>
      <c r="R28" s="157"/>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row>
    <row r="29" spans="3:42" s="1" customFormat="1" ht="12.75" customHeight="1">
      <c r="C29" s="157" t="s">
        <v>110</v>
      </c>
      <c r="D29" s="157"/>
      <c r="E29" s="157"/>
      <c r="F29" s="157"/>
      <c r="G29" s="157"/>
      <c r="H29" s="157"/>
      <c r="I29" s="157"/>
      <c r="J29" s="157"/>
      <c r="K29" s="157"/>
      <c r="L29" s="157"/>
      <c r="M29" s="157"/>
      <c r="N29" s="157"/>
      <c r="O29" s="157"/>
      <c r="P29" s="157"/>
      <c r="Q29" s="157"/>
      <c r="R29" s="157"/>
      <c r="S29" s="156"/>
      <c r="T29" s="156"/>
      <c r="U29" s="156"/>
      <c r="V29" s="156"/>
      <c r="W29" s="156"/>
      <c r="X29" s="156"/>
      <c r="Y29" s="156"/>
      <c r="Z29" s="156"/>
      <c r="AA29" s="156"/>
      <c r="AB29" s="156"/>
      <c r="AC29" s="156"/>
      <c r="AD29" s="156"/>
      <c r="AE29" s="156"/>
      <c r="AF29" s="156"/>
      <c r="AG29" s="156"/>
      <c r="AH29" s="156"/>
      <c r="AI29" s="156"/>
      <c r="AJ29" s="156"/>
      <c r="AK29" s="399"/>
      <c r="AL29" s="399"/>
      <c r="AM29" s="399"/>
      <c r="AN29" s="399"/>
      <c r="AO29" s="399"/>
      <c r="AP29" s="399"/>
    </row>
    <row r="30" spans="3:42" s="1" customFormat="1" ht="12.75" customHeight="1">
      <c r="C30" s="157"/>
      <c r="D30" s="157"/>
      <c r="E30" s="157"/>
      <c r="F30" s="157"/>
      <c r="G30" s="157"/>
      <c r="H30" s="157"/>
      <c r="I30" s="157"/>
      <c r="J30" s="157"/>
      <c r="K30" s="157"/>
      <c r="L30" s="157"/>
      <c r="M30" s="157"/>
      <c r="N30" s="157"/>
      <c r="O30" s="157"/>
      <c r="P30" s="157"/>
      <c r="Q30" s="157"/>
      <c r="R30" s="157"/>
      <c r="S30" s="156"/>
      <c r="T30" s="156"/>
      <c r="U30" s="156"/>
      <c r="V30" s="156"/>
      <c r="W30" s="156"/>
      <c r="X30" s="156"/>
      <c r="Y30" s="156"/>
      <c r="Z30" s="156"/>
      <c r="AA30" s="156"/>
      <c r="AB30" s="156"/>
      <c r="AC30" s="156"/>
      <c r="AD30" s="156"/>
      <c r="AE30" s="156"/>
      <c r="AF30" s="156"/>
      <c r="AG30" s="156"/>
      <c r="AH30" s="156"/>
      <c r="AI30" s="156"/>
      <c r="AJ30" s="156"/>
      <c r="AK30" s="399"/>
      <c r="AL30" s="399"/>
      <c r="AM30" s="399"/>
      <c r="AN30" s="399"/>
      <c r="AO30" s="399"/>
      <c r="AP30" s="399"/>
    </row>
    <row r="31" spans="3:42" s="1" customFormat="1" ht="12.75" customHeight="1">
      <c r="C31" s="155" t="s">
        <v>111</v>
      </c>
      <c r="D31" s="155"/>
      <c r="E31" s="155"/>
      <c r="F31" s="155"/>
      <c r="G31" s="155"/>
      <c r="H31" s="155"/>
      <c r="I31" s="155"/>
      <c r="J31" s="155"/>
      <c r="K31" s="155"/>
      <c r="L31" s="155"/>
      <c r="M31" s="155"/>
      <c r="N31" s="155"/>
      <c r="O31" s="155"/>
      <c r="P31" s="155"/>
      <c r="Q31" s="155"/>
      <c r="R31" s="155"/>
      <c r="S31" s="412"/>
      <c r="T31" s="412"/>
      <c r="U31" s="412"/>
      <c r="V31" s="412"/>
      <c r="W31" s="412"/>
      <c r="X31" s="412"/>
      <c r="Y31" s="412"/>
      <c r="Z31" s="412"/>
      <c r="AA31" s="412"/>
      <c r="AB31" s="412"/>
      <c r="AC31" s="412"/>
      <c r="AD31" s="412"/>
      <c r="AE31" s="412"/>
      <c r="AF31" s="412"/>
      <c r="AG31" s="412"/>
      <c r="AH31" s="412"/>
      <c r="AI31" s="412"/>
      <c r="AJ31" s="412"/>
      <c r="AK31" s="399"/>
      <c r="AL31" s="399"/>
      <c r="AM31" s="399"/>
      <c r="AN31" s="399"/>
      <c r="AO31" s="399"/>
      <c r="AP31" s="399"/>
    </row>
    <row r="32" spans="3:42" s="1" customFormat="1" ht="12.75" customHeight="1">
      <c r="C32" s="155"/>
      <c r="D32" s="155"/>
      <c r="E32" s="155"/>
      <c r="F32" s="155"/>
      <c r="G32" s="155"/>
      <c r="H32" s="155"/>
      <c r="I32" s="155"/>
      <c r="J32" s="155"/>
      <c r="K32" s="155"/>
      <c r="L32" s="155"/>
      <c r="M32" s="155"/>
      <c r="N32" s="155"/>
      <c r="O32" s="155"/>
      <c r="P32" s="155"/>
      <c r="Q32" s="155"/>
      <c r="R32" s="155"/>
      <c r="S32" s="412"/>
      <c r="T32" s="412"/>
      <c r="U32" s="412"/>
      <c r="V32" s="412"/>
      <c r="W32" s="412"/>
      <c r="X32" s="412"/>
      <c r="Y32" s="412"/>
      <c r="Z32" s="412"/>
      <c r="AA32" s="412"/>
      <c r="AB32" s="412"/>
      <c r="AC32" s="412"/>
      <c r="AD32" s="412"/>
      <c r="AE32" s="412"/>
      <c r="AF32" s="412"/>
      <c r="AG32" s="412"/>
      <c r="AH32" s="412"/>
      <c r="AI32" s="412"/>
      <c r="AJ32" s="412"/>
      <c r="AK32" s="399"/>
      <c r="AL32" s="399"/>
      <c r="AM32" s="399"/>
      <c r="AN32" s="399"/>
      <c r="AO32" s="399"/>
      <c r="AP32" s="399"/>
    </row>
    <row r="33" spans="3:42" s="1" customFormat="1" ht="12.75" customHeight="1">
      <c r="C33" s="157" t="s">
        <v>112</v>
      </c>
      <c r="D33" s="157"/>
      <c r="E33" s="157"/>
      <c r="F33" s="157"/>
      <c r="G33" s="157"/>
      <c r="H33" s="157"/>
      <c r="I33" s="157"/>
      <c r="J33" s="157"/>
      <c r="K33" s="157"/>
      <c r="L33" s="157"/>
      <c r="M33" s="157"/>
      <c r="N33" s="157"/>
      <c r="O33" s="157"/>
      <c r="P33" s="157"/>
      <c r="Q33" s="157"/>
      <c r="R33" s="157"/>
      <c r="S33" s="310"/>
      <c r="T33" s="311"/>
      <c r="U33" s="311"/>
      <c r="V33" s="311"/>
      <c r="W33" s="311"/>
      <c r="X33" s="311"/>
      <c r="Y33" s="400"/>
      <c r="Z33" s="400"/>
      <c r="AA33" s="400"/>
      <c r="AB33" s="400"/>
      <c r="AC33" s="400"/>
      <c r="AD33" s="400"/>
      <c r="AE33" s="311"/>
      <c r="AF33" s="311"/>
      <c r="AG33" s="311"/>
      <c r="AH33" s="311"/>
      <c r="AI33" s="311"/>
      <c r="AJ33" s="312"/>
      <c r="AK33" s="402">
        <f>SUM(S33:AJ34)</f>
        <v>0</v>
      </c>
      <c r="AL33" s="402"/>
      <c r="AM33" s="402"/>
      <c r="AN33" s="402"/>
      <c r="AO33" s="402"/>
      <c r="AP33" s="403"/>
    </row>
    <row r="34" spans="3:42" s="1" customFormat="1" ht="12.75" customHeight="1">
      <c r="C34" s="157"/>
      <c r="D34" s="157"/>
      <c r="E34" s="157"/>
      <c r="F34" s="157"/>
      <c r="G34" s="157"/>
      <c r="H34" s="157"/>
      <c r="I34" s="157"/>
      <c r="J34" s="157"/>
      <c r="K34" s="157"/>
      <c r="L34" s="157"/>
      <c r="M34" s="157"/>
      <c r="N34" s="157"/>
      <c r="O34" s="157"/>
      <c r="P34" s="157"/>
      <c r="Q34" s="157"/>
      <c r="R34" s="157"/>
      <c r="S34" s="313"/>
      <c r="T34" s="314"/>
      <c r="U34" s="314"/>
      <c r="V34" s="314"/>
      <c r="W34" s="314"/>
      <c r="X34" s="314"/>
      <c r="Y34" s="400"/>
      <c r="Z34" s="400"/>
      <c r="AA34" s="400"/>
      <c r="AB34" s="400"/>
      <c r="AC34" s="400"/>
      <c r="AD34" s="400"/>
      <c r="AE34" s="314"/>
      <c r="AF34" s="314"/>
      <c r="AG34" s="314"/>
      <c r="AH34" s="314"/>
      <c r="AI34" s="314"/>
      <c r="AJ34" s="315"/>
      <c r="AK34" s="404"/>
      <c r="AL34" s="404"/>
      <c r="AM34" s="404"/>
      <c r="AN34" s="404"/>
      <c r="AO34" s="404"/>
      <c r="AP34" s="405"/>
    </row>
    <row r="35" spans="3:42" s="1" customFormat="1" ht="12.75" customHeight="1">
      <c r="C35" s="157" t="s">
        <v>113</v>
      </c>
      <c r="D35" s="157"/>
      <c r="E35" s="157"/>
      <c r="F35" s="157"/>
      <c r="G35" s="157"/>
      <c r="H35" s="157"/>
      <c r="I35" s="157"/>
      <c r="J35" s="157"/>
      <c r="K35" s="157"/>
      <c r="L35" s="157"/>
      <c r="M35" s="157"/>
      <c r="N35" s="157"/>
      <c r="O35" s="157"/>
      <c r="P35" s="157"/>
      <c r="Q35" s="157"/>
      <c r="R35" s="157"/>
      <c r="S35" s="400"/>
      <c r="T35" s="400"/>
      <c r="U35" s="400"/>
      <c r="V35" s="400"/>
      <c r="W35" s="400"/>
      <c r="X35" s="400"/>
      <c r="Y35" s="400"/>
      <c r="Z35" s="400"/>
      <c r="AA35" s="400"/>
      <c r="AB35" s="400"/>
      <c r="AC35" s="400"/>
      <c r="AD35" s="400"/>
      <c r="AE35" s="400"/>
      <c r="AF35" s="400"/>
      <c r="AG35" s="400"/>
      <c r="AH35" s="400"/>
      <c r="AI35" s="400"/>
      <c r="AJ35" s="400"/>
      <c r="AK35" s="402">
        <f>SUM(S35:AJ36)</f>
        <v>0</v>
      </c>
      <c r="AL35" s="402"/>
      <c r="AM35" s="402"/>
      <c r="AN35" s="402"/>
      <c r="AO35" s="402"/>
      <c r="AP35" s="403"/>
    </row>
    <row r="36" spans="3:42" s="1" customFormat="1" ht="12.75" customHeight="1">
      <c r="C36" s="157"/>
      <c r="D36" s="157"/>
      <c r="E36" s="157"/>
      <c r="F36" s="157"/>
      <c r="G36" s="157"/>
      <c r="H36" s="157"/>
      <c r="I36" s="157"/>
      <c r="J36" s="157"/>
      <c r="K36" s="157"/>
      <c r="L36" s="157"/>
      <c r="M36" s="157"/>
      <c r="N36" s="157"/>
      <c r="O36" s="157"/>
      <c r="P36" s="157"/>
      <c r="Q36" s="157"/>
      <c r="R36" s="157"/>
      <c r="S36" s="400"/>
      <c r="T36" s="400"/>
      <c r="U36" s="400"/>
      <c r="V36" s="400"/>
      <c r="W36" s="400"/>
      <c r="X36" s="400"/>
      <c r="Y36" s="400"/>
      <c r="Z36" s="400"/>
      <c r="AA36" s="400"/>
      <c r="AB36" s="400"/>
      <c r="AC36" s="400"/>
      <c r="AD36" s="400"/>
      <c r="AE36" s="400"/>
      <c r="AF36" s="400"/>
      <c r="AG36" s="400"/>
      <c r="AH36" s="400"/>
      <c r="AI36" s="400"/>
      <c r="AJ36" s="400"/>
      <c r="AK36" s="404"/>
      <c r="AL36" s="404"/>
      <c r="AM36" s="404"/>
      <c r="AN36" s="404"/>
      <c r="AO36" s="404"/>
      <c r="AP36" s="405"/>
    </row>
    <row r="37" spans="3:42" s="1" customFormat="1" ht="12.75" customHeight="1">
      <c r="C37" s="157" t="s">
        <v>169</v>
      </c>
      <c r="D37" s="157"/>
      <c r="E37" s="157"/>
      <c r="F37" s="157"/>
      <c r="G37" s="157"/>
      <c r="H37" s="157"/>
      <c r="I37" s="157"/>
      <c r="J37" s="157"/>
      <c r="K37" s="157"/>
      <c r="L37" s="157"/>
      <c r="M37" s="157"/>
      <c r="N37" s="157"/>
      <c r="O37" s="157"/>
      <c r="P37" s="157"/>
      <c r="Q37" s="157"/>
      <c r="R37" s="157"/>
      <c r="S37" s="401">
        <f>SUM(S33:X36)</f>
        <v>0</v>
      </c>
      <c r="T37" s="401"/>
      <c r="U37" s="401"/>
      <c r="V37" s="401"/>
      <c r="W37" s="401"/>
      <c r="X37" s="401"/>
      <c r="Y37" s="401">
        <f>SUM(Y33:AD36)</f>
        <v>0</v>
      </c>
      <c r="Z37" s="401"/>
      <c r="AA37" s="401"/>
      <c r="AB37" s="401"/>
      <c r="AC37" s="401"/>
      <c r="AD37" s="401"/>
      <c r="AE37" s="401">
        <f>SUM(AE33:AJ36)</f>
        <v>0</v>
      </c>
      <c r="AF37" s="401"/>
      <c r="AG37" s="401"/>
      <c r="AH37" s="401"/>
      <c r="AI37" s="401"/>
      <c r="AJ37" s="401"/>
      <c r="AK37" s="401">
        <f>SUM(AK33:AP36)</f>
        <v>0</v>
      </c>
      <c r="AL37" s="401"/>
      <c r="AM37" s="401"/>
      <c r="AN37" s="401"/>
      <c r="AO37" s="401"/>
      <c r="AP37" s="401"/>
    </row>
    <row r="38" spans="3:42" s="1" customFormat="1" ht="12.75" customHeight="1">
      <c r="C38" s="157"/>
      <c r="D38" s="157"/>
      <c r="E38" s="157"/>
      <c r="F38" s="157"/>
      <c r="G38" s="157"/>
      <c r="H38" s="157"/>
      <c r="I38" s="157"/>
      <c r="J38" s="157"/>
      <c r="K38" s="157"/>
      <c r="L38" s="157"/>
      <c r="M38" s="157"/>
      <c r="N38" s="157"/>
      <c r="O38" s="157"/>
      <c r="P38" s="157"/>
      <c r="Q38" s="157"/>
      <c r="R38" s="157"/>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row>
    <row r="39" spans="3:42" s="1" customFormat="1" ht="12.75" customHeight="1">
      <c r="C39" s="325" t="s">
        <v>148</v>
      </c>
      <c r="D39" s="325"/>
      <c r="E39" s="325"/>
      <c r="F39" s="325"/>
      <c r="G39" s="325"/>
      <c r="H39" s="325"/>
      <c r="I39" s="325"/>
      <c r="J39" s="325"/>
      <c r="K39" s="325"/>
      <c r="L39" s="325"/>
      <c r="M39" s="325"/>
      <c r="N39" s="325"/>
      <c r="O39" s="325"/>
      <c r="P39" s="325"/>
      <c r="Q39" s="325"/>
      <c r="R39" s="325"/>
      <c r="S39" s="401">
        <f>S37*S31</f>
        <v>0</v>
      </c>
      <c r="T39" s="401"/>
      <c r="U39" s="401"/>
      <c r="V39" s="401"/>
      <c r="W39" s="401"/>
      <c r="X39" s="401"/>
      <c r="Y39" s="401">
        <f>Y37*Y31</f>
        <v>0</v>
      </c>
      <c r="Z39" s="401"/>
      <c r="AA39" s="401"/>
      <c r="AB39" s="401"/>
      <c r="AC39" s="401"/>
      <c r="AD39" s="401"/>
      <c r="AE39" s="401">
        <f>AE37*AE31</f>
        <v>0</v>
      </c>
      <c r="AF39" s="401"/>
      <c r="AG39" s="401"/>
      <c r="AH39" s="401"/>
      <c r="AI39" s="401"/>
      <c r="AJ39" s="401"/>
      <c r="AK39" s="413">
        <f>SUM(S39:AJ40)</f>
        <v>0</v>
      </c>
      <c r="AL39" s="413"/>
      <c r="AM39" s="413"/>
      <c r="AN39" s="413"/>
      <c r="AO39" s="413"/>
      <c r="AP39" s="413"/>
    </row>
    <row r="40" spans="3:42" s="1" customFormat="1" ht="12.75" customHeight="1">
      <c r="C40" s="325"/>
      <c r="D40" s="325"/>
      <c r="E40" s="325"/>
      <c r="F40" s="325"/>
      <c r="G40" s="325"/>
      <c r="H40" s="325"/>
      <c r="I40" s="325"/>
      <c r="J40" s="325"/>
      <c r="K40" s="325"/>
      <c r="L40" s="325"/>
      <c r="M40" s="325"/>
      <c r="N40" s="325"/>
      <c r="O40" s="325"/>
      <c r="P40" s="325"/>
      <c r="Q40" s="325"/>
      <c r="R40" s="325"/>
      <c r="S40" s="401"/>
      <c r="T40" s="401"/>
      <c r="U40" s="401"/>
      <c r="V40" s="401"/>
      <c r="W40" s="401"/>
      <c r="X40" s="401"/>
      <c r="Y40" s="401"/>
      <c r="Z40" s="401"/>
      <c r="AA40" s="401"/>
      <c r="AB40" s="401"/>
      <c r="AC40" s="401"/>
      <c r="AD40" s="401"/>
      <c r="AE40" s="401"/>
      <c r="AF40" s="401"/>
      <c r="AG40" s="401"/>
      <c r="AH40" s="401"/>
      <c r="AI40" s="401"/>
      <c r="AJ40" s="401"/>
      <c r="AK40" s="413"/>
      <c r="AL40" s="413"/>
      <c r="AM40" s="413"/>
      <c r="AN40" s="413"/>
      <c r="AO40" s="413"/>
      <c r="AP40" s="413"/>
    </row>
    <row r="41" spans="3:42" s="1" customFormat="1" ht="12.75" customHeight="1">
      <c r="C41" s="64"/>
      <c r="D41" s="64"/>
      <c r="E41" s="64"/>
      <c r="F41" s="64"/>
      <c r="G41" s="64"/>
      <c r="H41" s="64"/>
      <c r="I41" s="64"/>
      <c r="J41" s="64"/>
      <c r="K41" s="64"/>
      <c r="L41" s="64"/>
      <c r="M41" s="64"/>
      <c r="N41" s="64"/>
      <c r="O41" s="64"/>
      <c r="P41" s="64"/>
      <c r="Q41" s="64"/>
      <c r="R41" s="64"/>
      <c r="S41" s="99"/>
      <c r="T41" s="99"/>
      <c r="U41" s="99"/>
      <c r="V41" s="99"/>
      <c r="W41" s="99"/>
      <c r="X41" s="99"/>
      <c r="Y41" s="99"/>
      <c r="Z41" s="99"/>
      <c r="AA41" s="99"/>
      <c r="AB41" s="99"/>
      <c r="AC41" s="99"/>
      <c r="AD41" s="99"/>
      <c r="AE41" s="99"/>
      <c r="AF41" s="99"/>
      <c r="AG41" s="99"/>
      <c r="AH41" s="99"/>
      <c r="AI41" s="99"/>
      <c r="AJ41" s="99"/>
      <c r="AK41" s="100"/>
      <c r="AL41" s="100"/>
      <c r="AM41" s="100"/>
      <c r="AN41" s="100"/>
      <c r="AO41" s="100"/>
      <c r="AP41" s="100"/>
    </row>
    <row r="42" spans="1:7" s="1" customFormat="1" ht="12.75" customHeight="1">
      <c r="A42" s="25" t="s">
        <v>149</v>
      </c>
      <c r="G42" s="5"/>
    </row>
    <row r="43" spans="1:45" s="1" customFormat="1" ht="12.75" customHeight="1">
      <c r="A43" s="163"/>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5"/>
    </row>
    <row r="44" spans="1:45" s="1" customFormat="1" ht="12.75" customHeight="1">
      <c r="A44" s="166"/>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8"/>
    </row>
    <row r="45" spans="1:45" s="1" customFormat="1" ht="12.75" customHeight="1">
      <c r="A45" s="166"/>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8"/>
    </row>
    <row r="46" spans="1:45" s="1" customFormat="1" ht="12.75" customHeight="1">
      <c r="A46" s="166"/>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8"/>
    </row>
    <row r="47" spans="1:45" s="1" customFormat="1" ht="12.75" customHeight="1">
      <c r="A47" s="166"/>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8"/>
    </row>
    <row r="48" spans="1:45" s="1" customFormat="1" ht="12.75" customHeight="1">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1"/>
    </row>
    <row r="49" spans="3:42" s="1" customFormat="1" ht="12.75" customHeight="1">
      <c r="C49" s="64"/>
      <c r="D49" s="64"/>
      <c r="E49" s="64"/>
      <c r="F49" s="64"/>
      <c r="G49" s="64"/>
      <c r="H49" s="64"/>
      <c r="I49" s="64"/>
      <c r="J49" s="64"/>
      <c r="K49" s="64"/>
      <c r="L49" s="64"/>
      <c r="M49" s="64"/>
      <c r="N49" s="64"/>
      <c r="O49" s="64"/>
      <c r="P49" s="64"/>
      <c r="Q49" s="64"/>
      <c r="R49" s="64"/>
      <c r="S49" s="99"/>
      <c r="T49" s="99"/>
      <c r="U49" s="99"/>
      <c r="V49" s="99"/>
      <c r="W49" s="99"/>
      <c r="X49" s="99"/>
      <c r="Y49" s="99"/>
      <c r="Z49" s="99"/>
      <c r="AA49" s="99"/>
      <c r="AB49" s="99"/>
      <c r="AC49" s="99"/>
      <c r="AD49" s="99"/>
      <c r="AE49" s="99"/>
      <c r="AF49" s="99"/>
      <c r="AG49" s="99"/>
      <c r="AH49" s="99"/>
      <c r="AI49" s="99"/>
      <c r="AJ49" s="99"/>
      <c r="AK49" s="100"/>
      <c r="AL49" s="100"/>
      <c r="AM49" s="100"/>
      <c r="AN49" s="100"/>
      <c r="AO49" s="100"/>
      <c r="AP49" s="100"/>
    </row>
    <row r="50" spans="3:42" s="1" customFormat="1" ht="12.75" customHeight="1">
      <c r="C50" s="64"/>
      <c r="D50" s="64"/>
      <c r="E50" s="64"/>
      <c r="F50" s="64"/>
      <c r="G50" s="64"/>
      <c r="H50" s="64"/>
      <c r="I50" s="64"/>
      <c r="J50" s="64"/>
      <c r="K50" s="64"/>
      <c r="L50" s="64"/>
      <c r="M50" s="64"/>
      <c r="N50" s="64"/>
      <c r="O50" s="64"/>
      <c r="P50" s="64"/>
      <c r="Q50" s="64"/>
      <c r="R50" s="64"/>
      <c r="S50" s="99"/>
      <c r="T50" s="99"/>
      <c r="U50" s="99"/>
      <c r="V50" s="99"/>
      <c r="W50" s="99"/>
      <c r="X50" s="99"/>
      <c r="Y50" s="99"/>
      <c r="Z50" s="99"/>
      <c r="AA50" s="99"/>
      <c r="AB50" s="99"/>
      <c r="AC50" s="99"/>
      <c r="AD50" s="99"/>
      <c r="AE50" s="99"/>
      <c r="AF50" s="99"/>
      <c r="AG50" s="99"/>
      <c r="AH50" s="99"/>
      <c r="AI50" s="99"/>
      <c r="AJ50" s="99"/>
      <c r="AK50" s="100"/>
      <c r="AL50" s="100"/>
      <c r="AM50" s="100"/>
      <c r="AN50" s="100"/>
      <c r="AO50" s="100"/>
      <c r="AP50" s="100"/>
    </row>
    <row r="51" spans="3:42" s="1" customFormat="1" ht="12.75" customHeight="1">
      <c r="C51" s="64"/>
      <c r="D51" s="64"/>
      <c r="E51" s="64"/>
      <c r="F51" s="64"/>
      <c r="G51" s="64"/>
      <c r="H51" s="64"/>
      <c r="I51" s="64"/>
      <c r="J51" s="64"/>
      <c r="K51" s="64"/>
      <c r="L51" s="64"/>
      <c r="M51" s="64"/>
      <c r="N51" s="64"/>
      <c r="O51" s="64"/>
      <c r="P51" s="64"/>
      <c r="Q51" s="64"/>
      <c r="R51" s="64"/>
      <c r="S51" s="99"/>
      <c r="T51" s="99"/>
      <c r="U51" s="99"/>
      <c r="V51" s="99"/>
      <c r="W51" s="99"/>
      <c r="X51" s="99"/>
      <c r="Y51" s="99"/>
      <c r="Z51" s="99"/>
      <c r="AA51" s="99"/>
      <c r="AB51" s="99"/>
      <c r="AC51" s="99"/>
      <c r="AD51" s="99"/>
      <c r="AE51" s="99"/>
      <c r="AF51" s="99"/>
      <c r="AG51" s="99"/>
      <c r="AH51" s="99"/>
      <c r="AI51" s="99"/>
      <c r="AJ51" s="99"/>
      <c r="AK51" s="100"/>
      <c r="AL51" s="100"/>
      <c r="AM51" s="100"/>
      <c r="AN51" s="100"/>
      <c r="AO51" s="100"/>
      <c r="AP51" s="100"/>
    </row>
    <row r="52" spans="1:45" s="1" customFormat="1" ht="13.5" thickBot="1">
      <c r="A52" s="411" t="s">
        <v>29</v>
      </c>
      <c r="B52" s="411"/>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row>
    <row r="53" spans="1:45" s="1" customFormat="1"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row>
    <row r="54" spans="3:42" s="1" customFormat="1" ht="12.75" customHeight="1">
      <c r="C54" s="414"/>
      <c r="D54" s="415"/>
      <c r="E54" s="415"/>
      <c r="F54" s="415"/>
      <c r="G54" s="415"/>
      <c r="H54" s="415"/>
      <c r="I54" s="415"/>
      <c r="J54" s="415"/>
      <c r="K54" s="415"/>
      <c r="L54" s="415"/>
      <c r="M54" s="415"/>
      <c r="N54" s="415"/>
      <c r="O54" s="415"/>
      <c r="P54" s="415"/>
      <c r="Q54" s="415"/>
      <c r="R54" s="416"/>
      <c r="S54" s="319" t="s">
        <v>75</v>
      </c>
      <c r="T54" s="320"/>
      <c r="U54" s="320"/>
      <c r="V54" s="320"/>
      <c r="W54" s="320"/>
      <c r="X54" s="321"/>
      <c r="Y54" s="319" t="s">
        <v>76</v>
      </c>
      <c r="Z54" s="320"/>
      <c r="AA54" s="320"/>
      <c r="AB54" s="320"/>
      <c r="AC54" s="320"/>
      <c r="AD54" s="321"/>
      <c r="AE54" s="319" t="s">
        <v>77</v>
      </c>
      <c r="AF54" s="320"/>
      <c r="AG54" s="320"/>
      <c r="AH54" s="320"/>
      <c r="AI54" s="320"/>
      <c r="AJ54" s="321"/>
      <c r="AK54" s="350" t="s">
        <v>88</v>
      </c>
      <c r="AL54" s="350"/>
      <c r="AM54" s="350"/>
      <c r="AN54" s="350"/>
      <c r="AO54" s="350"/>
      <c r="AP54" s="350"/>
    </row>
    <row r="55" spans="3:42" s="1" customFormat="1" ht="12.75">
      <c r="C55" s="417"/>
      <c r="D55" s="418"/>
      <c r="E55" s="418"/>
      <c r="F55" s="418"/>
      <c r="G55" s="418"/>
      <c r="H55" s="418"/>
      <c r="I55" s="418"/>
      <c r="J55" s="418"/>
      <c r="K55" s="418"/>
      <c r="L55" s="418"/>
      <c r="M55" s="418"/>
      <c r="N55" s="418"/>
      <c r="O55" s="418"/>
      <c r="P55" s="418"/>
      <c r="Q55" s="418"/>
      <c r="R55" s="419"/>
      <c r="S55" s="322"/>
      <c r="T55" s="323"/>
      <c r="U55" s="323"/>
      <c r="V55" s="323"/>
      <c r="W55" s="323"/>
      <c r="X55" s="324"/>
      <c r="Y55" s="322"/>
      <c r="Z55" s="323"/>
      <c r="AA55" s="323"/>
      <c r="AB55" s="323"/>
      <c r="AC55" s="323"/>
      <c r="AD55" s="324"/>
      <c r="AE55" s="322"/>
      <c r="AF55" s="323"/>
      <c r="AG55" s="323"/>
      <c r="AH55" s="323"/>
      <c r="AI55" s="323"/>
      <c r="AJ55" s="324"/>
      <c r="AK55" s="350"/>
      <c r="AL55" s="350"/>
      <c r="AM55" s="350"/>
      <c r="AN55" s="350"/>
      <c r="AO55" s="350"/>
      <c r="AP55" s="350"/>
    </row>
    <row r="56" spans="3:42" s="1" customFormat="1" ht="12.75" customHeight="1">
      <c r="C56" s="420" t="s">
        <v>114</v>
      </c>
      <c r="D56" s="421"/>
      <c r="E56" s="421"/>
      <c r="F56" s="421"/>
      <c r="G56" s="421"/>
      <c r="H56" s="421"/>
      <c r="I56" s="421"/>
      <c r="J56" s="421"/>
      <c r="K56" s="421"/>
      <c r="L56" s="421"/>
      <c r="M56" s="421"/>
      <c r="N56" s="421"/>
      <c r="O56" s="421"/>
      <c r="P56" s="421"/>
      <c r="Q56" s="421"/>
      <c r="R56" s="422"/>
      <c r="S56" s="406"/>
      <c r="T56" s="407"/>
      <c r="U56" s="407"/>
      <c r="V56" s="407"/>
      <c r="W56" s="407"/>
      <c r="X56" s="408"/>
      <c r="Y56" s="406"/>
      <c r="Z56" s="407"/>
      <c r="AA56" s="407"/>
      <c r="AB56" s="407"/>
      <c r="AC56" s="407"/>
      <c r="AD56" s="408"/>
      <c r="AE56" s="406"/>
      <c r="AF56" s="407"/>
      <c r="AG56" s="407"/>
      <c r="AH56" s="407"/>
      <c r="AI56" s="407"/>
      <c r="AJ56" s="408"/>
      <c r="AK56" s="399"/>
      <c r="AL56" s="399"/>
      <c r="AM56" s="399"/>
      <c r="AN56" s="399"/>
      <c r="AO56" s="399"/>
      <c r="AP56" s="399"/>
    </row>
    <row r="57" spans="3:42" s="1" customFormat="1" ht="12.75">
      <c r="C57" s="423"/>
      <c r="D57" s="424"/>
      <c r="E57" s="424"/>
      <c r="F57" s="424"/>
      <c r="G57" s="424"/>
      <c r="H57" s="424"/>
      <c r="I57" s="424"/>
      <c r="J57" s="424"/>
      <c r="K57" s="424"/>
      <c r="L57" s="424"/>
      <c r="M57" s="424"/>
      <c r="N57" s="424"/>
      <c r="O57" s="424"/>
      <c r="P57" s="424"/>
      <c r="Q57" s="424"/>
      <c r="R57" s="425"/>
      <c r="S57" s="409"/>
      <c r="T57" s="146"/>
      <c r="U57" s="146"/>
      <c r="V57" s="146"/>
      <c r="W57" s="146"/>
      <c r="X57" s="410"/>
      <c r="Y57" s="409"/>
      <c r="Z57" s="146"/>
      <c r="AA57" s="146"/>
      <c r="AB57" s="146"/>
      <c r="AC57" s="146"/>
      <c r="AD57" s="410"/>
      <c r="AE57" s="409"/>
      <c r="AF57" s="146"/>
      <c r="AG57" s="146"/>
      <c r="AH57" s="146"/>
      <c r="AI57" s="146"/>
      <c r="AJ57" s="410"/>
      <c r="AK57" s="399"/>
      <c r="AL57" s="399"/>
      <c r="AM57" s="399"/>
      <c r="AN57" s="399"/>
      <c r="AO57" s="399"/>
      <c r="AP57" s="399"/>
    </row>
    <row r="58" spans="3:42" s="1" customFormat="1" ht="15.75" customHeight="1">
      <c r="C58" s="443" t="s">
        <v>115</v>
      </c>
      <c r="D58" s="444"/>
      <c r="E58" s="444"/>
      <c r="F58" s="444"/>
      <c r="G58" s="444"/>
      <c r="H58" s="444"/>
      <c r="I58" s="444"/>
      <c r="J58" s="444"/>
      <c r="K58" s="444"/>
      <c r="L58" s="444"/>
      <c r="M58" s="444"/>
      <c r="N58" s="444"/>
      <c r="O58" s="444"/>
      <c r="P58" s="444"/>
      <c r="Q58" s="444"/>
      <c r="R58" s="445"/>
      <c r="S58" s="449"/>
      <c r="T58" s="450"/>
      <c r="U58" s="450"/>
      <c r="V58" s="450"/>
      <c r="W58" s="450"/>
      <c r="X58" s="451"/>
      <c r="Y58" s="449"/>
      <c r="Z58" s="450"/>
      <c r="AA58" s="450"/>
      <c r="AB58" s="450"/>
      <c r="AC58" s="450"/>
      <c r="AD58" s="451"/>
      <c r="AE58" s="449"/>
      <c r="AF58" s="450"/>
      <c r="AG58" s="450"/>
      <c r="AH58" s="450"/>
      <c r="AI58" s="450"/>
      <c r="AJ58" s="451"/>
      <c r="AK58" s="399"/>
      <c r="AL58" s="399"/>
      <c r="AM58" s="399"/>
      <c r="AN58" s="399"/>
      <c r="AO58" s="399"/>
      <c r="AP58" s="399"/>
    </row>
    <row r="59" spans="3:42" s="1" customFormat="1" ht="12.75">
      <c r="C59" s="446"/>
      <c r="D59" s="447"/>
      <c r="E59" s="447"/>
      <c r="F59" s="447"/>
      <c r="G59" s="447"/>
      <c r="H59" s="447"/>
      <c r="I59" s="447"/>
      <c r="J59" s="447"/>
      <c r="K59" s="447"/>
      <c r="L59" s="447"/>
      <c r="M59" s="447"/>
      <c r="N59" s="447"/>
      <c r="O59" s="447"/>
      <c r="P59" s="447"/>
      <c r="Q59" s="447"/>
      <c r="R59" s="448"/>
      <c r="S59" s="452"/>
      <c r="T59" s="453"/>
      <c r="U59" s="453"/>
      <c r="V59" s="453"/>
      <c r="W59" s="453"/>
      <c r="X59" s="454"/>
      <c r="Y59" s="452"/>
      <c r="Z59" s="453"/>
      <c r="AA59" s="453"/>
      <c r="AB59" s="453"/>
      <c r="AC59" s="453"/>
      <c r="AD59" s="454"/>
      <c r="AE59" s="452"/>
      <c r="AF59" s="453"/>
      <c r="AG59" s="453"/>
      <c r="AH59" s="453"/>
      <c r="AI59" s="453"/>
      <c r="AJ59" s="454"/>
      <c r="AK59" s="399"/>
      <c r="AL59" s="399"/>
      <c r="AM59" s="399"/>
      <c r="AN59" s="399"/>
      <c r="AO59" s="399"/>
      <c r="AP59" s="399"/>
    </row>
    <row r="60" spans="3:42" s="1" customFormat="1" ht="12.75" customHeight="1">
      <c r="C60" s="420" t="s">
        <v>116</v>
      </c>
      <c r="D60" s="421"/>
      <c r="E60" s="421"/>
      <c r="F60" s="421"/>
      <c r="G60" s="421"/>
      <c r="H60" s="421"/>
      <c r="I60" s="421"/>
      <c r="J60" s="421"/>
      <c r="K60" s="421"/>
      <c r="L60" s="421"/>
      <c r="M60" s="421"/>
      <c r="N60" s="421"/>
      <c r="O60" s="421"/>
      <c r="P60" s="421"/>
      <c r="Q60" s="421"/>
      <c r="R60" s="422"/>
      <c r="S60" s="386"/>
      <c r="T60" s="387"/>
      <c r="U60" s="387"/>
      <c r="V60" s="387"/>
      <c r="W60" s="387"/>
      <c r="X60" s="455"/>
      <c r="Y60" s="386"/>
      <c r="Z60" s="387"/>
      <c r="AA60" s="387"/>
      <c r="AB60" s="387"/>
      <c r="AC60" s="387"/>
      <c r="AD60" s="455"/>
      <c r="AE60" s="386"/>
      <c r="AF60" s="387"/>
      <c r="AG60" s="387"/>
      <c r="AH60" s="387"/>
      <c r="AI60" s="387"/>
      <c r="AJ60" s="455"/>
      <c r="AK60" s="402">
        <f>SUM(S60:AJ61)</f>
        <v>0</v>
      </c>
      <c r="AL60" s="402"/>
      <c r="AM60" s="402"/>
      <c r="AN60" s="402"/>
      <c r="AO60" s="402"/>
      <c r="AP60" s="403"/>
    </row>
    <row r="61" spans="3:42" s="1" customFormat="1" ht="12.75">
      <c r="C61" s="423"/>
      <c r="D61" s="424"/>
      <c r="E61" s="424"/>
      <c r="F61" s="424"/>
      <c r="G61" s="424"/>
      <c r="H61" s="424"/>
      <c r="I61" s="424"/>
      <c r="J61" s="424"/>
      <c r="K61" s="424"/>
      <c r="L61" s="424"/>
      <c r="M61" s="424"/>
      <c r="N61" s="424"/>
      <c r="O61" s="424"/>
      <c r="P61" s="424"/>
      <c r="Q61" s="424"/>
      <c r="R61" s="425"/>
      <c r="S61" s="388"/>
      <c r="T61" s="389"/>
      <c r="U61" s="389"/>
      <c r="V61" s="389"/>
      <c r="W61" s="389"/>
      <c r="X61" s="456"/>
      <c r="Y61" s="388"/>
      <c r="Z61" s="389"/>
      <c r="AA61" s="389"/>
      <c r="AB61" s="389"/>
      <c r="AC61" s="389"/>
      <c r="AD61" s="456"/>
      <c r="AE61" s="388"/>
      <c r="AF61" s="389"/>
      <c r="AG61" s="389"/>
      <c r="AH61" s="389"/>
      <c r="AI61" s="389"/>
      <c r="AJ61" s="456"/>
      <c r="AK61" s="404"/>
      <c r="AL61" s="404"/>
      <c r="AM61" s="404"/>
      <c r="AN61" s="404"/>
      <c r="AO61" s="404"/>
      <c r="AP61" s="405"/>
    </row>
    <row r="62" spans="3:45" s="1" customFormat="1" ht="12.75" customHeight="1">
      <c r="C62" s="420" t="s">
        <v>117</v>
      </c>
      <c r="D62" s="421"/>
      <c r="E62" s="421"/>
      <c r="F62" s="421"/>
      <c r="G62" s="421"/>
      <c r="H62" s="421"/>
      <c r="I62" s="421"/>
      <c r="J62" s="421"/>
      <c r="K62" s="421"/>
      <c r="L62" s="421"/>
      <c r="M62" s="421"/>
      <c r="N62" s="421"/>
      <c r="O62" s="421"/>
      <c r="P62" s="421"/>
      <c r="Q62" s="421"/>
      <c r="R62" s="422"/>
      <c r="S62" s="386"/>
      <c r="T62" s="387"/>
      <c r="U62" s="387"/>
      <c r="V62" s="387"/>
      <c r="W62" s="387"/>
      <c r="X62" s="455"/>
      <c r="Y62" s="386"/>
      <c r="Z62" s="387"/>
      <c r="AA62" s="387"/>
      <c r="AB62" s="387"/>
      <c r="AC62" s="387"/>
      <c r="AD62" s="455"/>
      <c r="AE62" s="386"/>
      <c r="AF62" s="387"/>
      <c r="AG62" s="387"/>
      <c r="AH62" s="387"/>
      <c r="AI62" s="387"/>
      <c r="AJ62" s="455"/>
      <c r="AK62" s="402">
        <f>SUM(S62:AJ63)</f>
        <v>0</v>
      </c>
      <c r="AL62" s="402"/>
      <c r="AM62" s="402"/>
      <c r="AN62" s="402"/>
      <c r="AO62" s="402"/>
      <c r="AP62" s="403"/>
      <c r="AQ62"/>
      <c r="AR62"/>
      <c r="AS62"/>
    </row>
    <row r="63" spans="3:45" s="1" customFormat="1" ht="12.75">
      <c r="C63" s="423"/>
      <c r="D63" s="424"/>
      <c r="E63" s="424"/>
      <c r="F63" s="424"/>
      <c r="G63" s="424"/>
      <c r="H63" s="424"/>
      <c r="I63" s="424"/>
      <c r="J63" s="424"/>
      <c r="K63" s="424"/>
      <c r="L63" s="424"/>
      <c r="M63" s="424"/>
      <c r="N63" s="424"/>
      <c r="O63" s="424"/>
      <c r="P63" s="424"/>
      <c r="Q63" s="424"/>
      <c r="R63" s="425"/>
      <c r="S63" s="388"/>
      <c r="T63" s="389"/>
      <c r="U63" s="389"/>
      <c r="V63" s="389"/>
      <c r="W63" s="389"/>
      <c r="X63" s="456"/>
      <c r="Y63" s="388"/>
      <c r="Z63" s="389"/>
      <c r="AA63" s="389"/>
      <c r="AB63" s="389"/>
      <c r="AC63" s="389"/>
      <c r="AD63" s="456"/>
      <c r="AE63" s="388"/>
      <c r="AF63" s="389"/>
      <c r="AG63" s="389"/>
      <c r="AH63" s="389"/>
      <c r="AI63" s="389"/>
      <c r="AJ63" s="456"/>
      <c r="AK63" s="404"/>
      <c r="AL63" s="404"/>
      <c r="AM63" s="404"/>
      <c r="AN63" s="404"/>
      <c r="AO63" s="404"/>
      <c r="AP63" s="405"/>
      <c r="AQ63"/>
      <c r="AR63"/>
      <c r="AS63"/>
    </row>
    <row r="64" spans="3:45" s="1" customFormat="1" ht="12.75">
      <c r="C64" s="420" t="s">
        <v>169</v>
      </c>
      <c r="D64" s="421"/>
      <c r="E64" s="421"/>
      <c r="F64" s="421"/>
      <c r="G64" s="421"/>
      <c r="H64" s="421"/>
      <c r="I64" s="421"/>
      <c r="J64" s="421"/>
      <c r="K64" s="421"/>
      <c r="L64" s="421"/>
      <c r="M64" s="421"/>
      <c r="N64" s="421"/>
      <c r="O64" s="421"/>
      <c r="P64" s="421"/>
      <c r="Q64" s="421"/>
      <c r="R64" s="422"/>
      <c r="S64" s="463">
        <f>SUM(S60:X63)</f>
        <v>0</v>
      </c>
      <c r="T64" s="464"/>
      <c r="U64" s="464"/>
      <c r="V64" s="464"/>
      <c r="W64" s="464"/>
      <c r="X64" s="465"/>
      <c r="Y64" s="463">
        <f>SUM(Y60:AD63)</f>
        <v>0</v>
      </c>
      <c r="Z64" s="464"/>
      <c r="AA64" s="464"/>
      <c r="AB64" s="464"/>
      <c r="AC64" s="464"/>
      <c r="AD64" s="465"/>
      <c r="AE64" s="463">
        <f>SUM(AE60:AJ63)</f>
        <v>0</v>
      </c>
      <c r="AF64" s="464"/>
      <c r="AG64" s="464"/>
      <c r="AH64" s="464"/>
      <c r="AI64" s="464"/>
      <c r="AJ64" s="465"/>
      <c r="AK64" s="401">
        <f>SUM(AK60:AP63)</f>
        <v>0</v>
      </c>
      <c r="AL64" s="401"/>
      <c r="AM64" s="401"/>
      <c r="AN64" s="401"/>
      <c r="AO64" s="401"/>
      <c r="AP64" s="401"/>
      <c r="AQ64"/>
      <c r="AR64"/>
      <c r="AS64"/>
    </row>
    <row r="65" spans="3:45" s="1" customFormat="1" ht="12.75">
      <c r="C65" s="423"/>
      <c r="D65" s="424"/>
      <c r="E65" s="424"/>
      <c r="F65" s="424"/>
      <c r="G65" s="424"/>
      <c r="H65" s="424"/>
      <c r="I65" s="424"/>
      <c r="J65" s="424"/>
      <c r="K65" s="424"/>
      <c r="L65" s="424"/>
      <c r="M65" s="424"/>
      <c r="N65" s="424"/>
      <c r="O65" s="424"/>
      <c r="P65" s="424"/>
      <c r="Q65" s="424"/>
      <c r="R65" s="425"/>
      <c r="S65" s="466"/>
      <c r="T65" s="467"/>
      <c r="U65" s="467"/>
      <c r="V65" s="467"/>
      <c r="W65" s="467"/>
      <c r="X65" s="468"/>
      <c r="Y65" s="466"/>
      <c r="Z65" s="467"/>
      <c r="AA65" s="467"/>
      <c r="AB65" s="467"/>
      <c r="AC65" s="467"/>
      <c r="AD65" s="468"/>
      <c r="AE65" s="466"/>
      <c r="AF65" s="467"/>
      <c r="AG65" s="467"/>
      <c r="AH65" s="467"/>
      <c r="AI65" s="467"/>
      <c r="AJ65" s="468"/>
      <c r="AK65" s="401"/>
      <c r="AL65" s="401"/>
      <c r="AM65" s="401"/>
      <c r="AN65" s="401"/>
      <c r="AO65" s="401"/>
      <c r="AP65" s="401"/>
      <c r="AQ65"/>
      <c r="AR65"/>
      <c r="AS65"/>
    </row>
    <row r="66" spans="3:45" s="1" customFormat="1" ht="12.75">
      <c r="C66" s="457" t="s">
        <v>148</v>
      </c>
      <c r="D66" s="458"/>
      <c r="E66" s="458"/>
      <c r="F66" s="458"/>
      <c r="G66" s="458"/>
      <c r="H66" s="458"/>
      <c r="I66" s="458"/>
      <c r="J66" s="458"/>
      <c r="K66" s="458"/>
      <c r="L66" s="458"/>
      <c r="M66" s="458"/>
      <c r="N66" s="458"/>
      <c r="O66" s="458"/>
      <c r="P66" s="458"/>
      <c r="Q66" s="458"/>
      <c r="R66" s="459"/>
      <c r="S66" s="463">
        <f>S64*S58</f>
        <v>0</v>
      </c>
      <c r="T66" s="464"/>
      <c r="U66" s="464"/>
      <c r="V66" s="464"/>
      <c r="W66" s="464"/>
      <c r="X66" s="465"/>
      <c r="Y66" s="463">
        <f>Y64*Y58</f>
        <v>0</v>
      </c>
      <c r="Z66" s="464"/>
      <c r="AA66" s="464"/>
      <c r="AB66" s="464"/>
      <c r="AC66" s="464"/>
      <c r="AD66" s="465"/>
      <c r="AE66" s="463">
        <f>AE64*AE58</f>
        <v>0</v>
      </c>
      <c r="AF66" s="464"/>
      <c r="AG66" s="464"/>
      <c r="AH66" s="464"/>
      <c r="AI66" s="464"/>
      <c r="AJ66" s="465"/>
      <c r="AK66" s="413">
        <f>SUM(S66:AJ67)</f>
        <v>0</v>
      </c>
      <c r="AL66" s="413"/>
      <c r="AM66" s="413"/>
      <c r="AN66" s="413"/>
      <c r="AO66" s="413"/>
      <c r="AP66" s="413"/>
      <c r="AQ66"/>
      <c r="AR66"/>
      <c r="AS66"/>
    </row>
    <row r="67" spans="3:42" ht="12.75">
      <c r="C67" s="460"/>
      <c r="D67" s="461"/>
      <c r="E67" s="461"/>
      <c r="F67" s="461"/>
      <c r="G67" s="461"/>
      <c r="H67" s="461"/>
      <c r="I67" s="461"/>
      <c r="J67" s="461"/>
      <c r="K67" s="461"/>
      <c r="L67" s="461"/>
      <c r="M67" s="461"/>
      <c r="N67" s="461"/>
      <c r="O67" s="461"/>
      <c r="P67" s="461"/>
      <c r="Q67" s="461"/>
      <c r="R67" s="462"/>
      <c r="S67" s="466"/>
      <c r="T67" s="467"/>
      <c r="U67" s="467"/>
      <c r="V67" s="467"/>
      <c r="W67" s="467"/>
      <c r="X67" s="468"/>
      <c r="Y67" s="466"/>
      <c r="Z67" s="467"/>
      <c r="AA67" s="467"/>
      <c r="AB67" s="467"/>
      <c r="AC67" s="467"/>
      <c r="AD67" s="468"/>
      <c r="AE67" s="466"/>
      <c r="AF67" s="467"/>
      <c r="AG67" s="467"/>
      <c r="AH67" s="467"/>
      <c r="AI67" s="467"/>
      <c r="AJ67" s="468"/>
      <c r="AK67" s="413"/>
      <c r="AL67" s="413"/>
      <c r="AM67" s="413"/>
      <c r="AN67" s="413"/>
      <c r="AO67" s="413"/>
      <c r="AP67" s="413"/>
    </row>
    <row r="68" spans="3:42" ht="12.75">
      <c r="C68" s="63"/>
      <c r="D68" s="63"/>
      <c r="E68" s="63"/>
      <c r="F68" s="63"/>
      <c r="G68" s="63"/>
      <c r="H68" s="63"/>
      <c r="I68" s="63"/>
      <c r="J68" s="63"/>
      <c r="K68" s="63"/>
      <c r="L68" s="63"/>
      <c r="M68" s="63"/>
      <c r="N68" s="63"/>
      <c r="O68" s="63"/>
      <c r="P68" s="63"/>
      <c r="Q68" s="63"/>
      <c r="R68" s="63"/>
      <c r="S68" s="99"/>
      <c r="T68" s="99"/>
      <c r="U68" s="99"/>
      <c r="V68" s="99"/>
      <c r="W68" s="99"/>
      <c r="X68" s="99"/>
      <c r="Y68" s="99"/>
      <c r="Z68" s="99"/>
      <c r="AA68" s="99"/>
      <c r="AB68" s="99"/>
      <c r="AC68" s="99"/>
      <c r="AD68" s="99"/>
      <c r="AE68" s="99"/>
      <c r="AF68" s="99"/>
      <c r="AG68" s="99"/>
      <c r="AH68" s="99"/>
      <c r="AI68" s="99"/>
      <c r="AJ68" s="99"/>
      <c r="AK68" s="100"/>
      <c r="AL68" s="100"/>
      <c r="AM68" s="100"/>
      <c r="AN68" s="100"/>
      <c r="AO68" s="100"/>
      <c r="AP68" s="100"/>
    </row>
    <row r="69" spans="1:45" ht="12.75">
      <c r="A69" s="25" t="s">
        <v>149</v>
      </c>
      <c r="B69" s="1"/>
      <c r="C69" s="1"/>
      <c r="D69" s="1"/>
      <c r="E69" s="1"/>
      <c r="F69" s="1"/>
      <c r="G69" s="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ht="12.75">
      <c r="A70" s="163"/>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5"/>
    </row>
    <row r="71" spans="1:45" ht="12.75">
      <c r="A71" s="166"/>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8"/>
    </row>
    <row r="72" spans="1:45" ht="12.75">
      <c r="A72" s="166"/>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8"/>
    </row>
    <row r="73" spans="1:45" ht="12.75">
      <c r="A73" s="166"/>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8"/>
    </row>
    <row r="74" spans="1:45" ht="12.75">
      <c r="A74" s="166"/>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8"/>
    </row>
    <row r="75" spans="1:45" ht="12.75">
      <c r="A75" s="169"/>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1"/>
    </row>
    <row r="76" spans="3:42" ht="12.75">
      <c r="C76" s="63"/>
      <c r="D76" s="63"/>
      <c r="E76" s="63"/>
      <c r="F76" s="63"/>
      <c r="G76" s="63"/>
      <c r="H76" s="63"/>
      <c r="I76" s="63"/>
      <c r="J76" s="63"/>
      <c r="K76" s="63"/>
      <c r="L76" s="63"/>
      <c r="M76" s="63"/>
      <c r="N76" s="63"/>
      <c r="O76" s="63"/>
      <c r="P76" s="63"/>
      <c r="Q76" s="63"/>
      <c r="R76" s="63"/>
      <c r="S76" s="99"/>
      <c r="T76" s="99"/>
      <c r="U76" s="99"/>
      <c r="V76" s="99"/>
      <c r="W76" s="99"/>
      <c r="X76" s="99"/>
      <c r="Y76" s="99"/>
      <c r="Z76" s="99"/>
      <c r="AA76" s="99"/>
      <c r="AB76" s="99"/>
      <c r="AC76" s="99"/>
      <c r="AD76" s="99"/>
      <c r="AE76" s="99"/>
      <c r="AF76" s="99"/>
      <c r="AG76" s="99"/>
      <c r="AH76" s="99"/>
      <c r="AI76" s="99"/>
      <c r="AJ76" s="99"/>
      <c r="AK76" s="100"/>
      <c r="AL76" s="100"/>
      <c r="AM76" s="100"/>
      <c r="AN76" s="100"/>
      <c r="AO76" s="100"/>
      <c r="AP76" s="100"/>
    </row>
  </sheetData>
  <sheetProtection password="C780" sheet="1" objects="1" scenarios="1"/>
  <mergeCells count="116">
    <mergeCell ref="AK66:AP67"/>
    <mergeCell ref="C66:R67"/>
    <mergeCell ref="S66:X67"/>
    <mergeCell ref="Y66:AD67"/>
    <mergeCell ref="AE66:AJ67"/>
    <mergeCell ref="AK62:AP63"/>
    <mergeCell ref="C64:R65"/>
    <mergeCell ref="S64:X65"/>
    <mergeCell ref="Y64:AD65"/>
    <mergeCell ref="AE64:AJ65"/>
    <mergeCell ref="AK64:AP65"/>
    <mergeCell ref="C62:R63"/>
    <mergeCell ref="S62:X63"/>
    <mergeCell ref="Y62:AD63"/>
    <mergeCell ref="AE62:AJ63"/>
    <mergeCell ref="AK58:AP59"/>
    <mergeCell ref="C60:R61"/>
    <mergeCell ref="S60:X61"/>
    <mergeCell ref="Y60:AD61"/>
    <mergeCell ref="AE60:AJ61"/>
    <mergeCell ref="AK60:AP61"/>
    <mergeCell ref="C58:R59"/>
    <mergeCell ref="S58:X59"/>
    <mergeCell ref="Y58:AD59"/>
    <mergeCell ref="AE58:AJ59"/>
    <mergeCell ref="C12:P12"/>
    <mergeCell ref="Q12:T12"/>
    <mergeCell ref="U12:X12"/>
    <mergeCell ref="Y56:AD57"/>
    <mergeCell ref="L15:Z16"/>
    <mergeCell ref="AA15:AG16"/>
    <mergeCell ref="C13:P13"/>
    <mergeCell ref="Q13:T13"/>
    <mergeCell ref="U13:X13"/>
    <mergeCell ref="AB12:AF12"/>
    <mergeCell ref="AG10:AK10"/>
    <mergeCell ref="Q10:T10"/>
    <mergeCell ref="U10:X10"/>
    <mergeCell ref="C10:P10"/>
    <mergeCell ref="AB10:AF10"/>
    <mergeCell ref="AL10:AP10"/>
    <mergeCell ref="AL8:AP9"/>
    <mergeCell ref="AG12:AK12"/>
    <mergeCell ref="AL12:AP12"/>
    <mergeCell ref="AG11:AK11"/>
    <mergeCell ref="AL11:AP11"/>
    <mergeCell ref="A1:AS1"/>
    <mergeCell ref="A2:AS2"/>
    <mergeCell ref="M4:Z4"/>
    <mergeCell ref="C8:P9"/>
    <mergeCell ref="Q8:T9"/>
    <mergeCell ref="U8:X9"/>
    <mergeCell ref="AG8:AK9"/>
    <mergeCell ref="AB8:AF9"/>
    <mergeCell ref="M5:Z5"/>
    <mergeCell ref="M6:Z6"/>
    <mergeCell ref="C29:R30"/>
    <mergeCell ref="S31:X32"/>
    <mergeCell ref="S29:X30"/>
    <mergeCell ref="S35:X36"/>
    <mergeCell ref="C31:R32"/>
    <mergeCell ref="C35:R36"/>
    <mergeCell ref="C33:R34"/>
    <mergeCell ref="AA21:AG22"/>
    <mergeCell ref="AA19:AG20"/>
    <mergeCell ref="L17:Z18"/>
    <mergeCell ref="AA17:AG18"/>
    <mergeCell ref="L19:Z20"/>
    <mergeCell ref="L21:Z22"/>
    <mergeCell ref="AB11:AF11"/>
    <mergeCell ref="C11:P11"/>
    <mergeCell ref="Q11:T11"/>
    <mergeCell ref="U11:X11"/>
    <mergeCell ref="AE33:AJ34"/>
    <mergeCell ref="AK27:AP28"/>
    <mergeCell ref="AK29:AP30"/>
    <mergeCell ref="AK31:AP32"/>
    <mergeCell ref="AK33:AP34"/>
    <mergeCell ref="Y27:AD28"/>
    <mergeCell ref="AE27:AJ28"/>
    <mergeCell ref="C27:R28"/>
    <mergeCell ref="AE29:AJ30"/>
    <mergeCell ref="AK54:AP55"/>
    <mergeCell ref="C56:R57"/>
    <mergeCell ref="S39:X40"/>
    <mergeCell ref="S33:X34"/>
    <mergeCell ref="C39:R40"/>
    <mergeCell ref="Y33:AD34"/>
    <mergeCell ref="Y35:AD36"/>
    <mergeCell ref="Y37:AD38"/>
    <mergeCell ref="Y39:AD40"/>
    <mergeCell ref="S37:X38"/>
    <mergeCell ref="C54:R55"/>
    <mergeCell ref="S54:X55"/>
    <mergeCell ref="Y54:AD55"/>
    <mergeCell ref="C37:R38"/>
    <mergeCell ref="AE54:AJ55"/>
    <mergeCell ref="AK4:AS4"/>
    <mergeCell ref="AK5:AS5"/>
    <mergeCell ref="A43:AS48"/>
    <mergeCell ref="AE31:AJ32"/>
    <mergeCell ref="AK39:AP40"/>
    <mergeCell ref="Y29:AD30"/>
    <mergeCell ref="Y31:AD32"/>
    <mergeCell ref="A25:AS25"/>
    <mergeCell ref="S27:X28"/>
    <mergeCell ref="A70:AS75"/>
    <mergeCell ref="AK56:AP57"/>
    <mergeCell ref="AE35:AJ36"/>
    <mergeCell ref="AE37:AJ38"/>
    <mergeCell ref="AE39:AJ40"/>
    <mergeCell ref="AK35:AP36"/>
    <mergeCell ref="AK37:AP38"/>
    <mergeCell ref="S56:X57"/>
    <mergeCell ref="AE56:AJ57"/>
    <mergeCell ref="A52:AS52"/>
  </mergeCells>
  <printOptions horizontalCentered="1"/>
  <pageMargins left="0.5" right="0.5" top="1" bottom="1" header="0.5" footer="0.5"/>
  <pageSetup fitToHeight="4"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worksheet>
</file>

<file path=xl/worksheets/sheet9.xml><?xml version="1.0" encoding="utf-8"?>
<worksheet xmlns="http://schemas.openxmlformats.org/spreadsheetml/2006/main" xmlns:r="http://schemas.openxmlformats.org/officeDocument/2006/relationships">
  <dimension ref="A1:AS68"/>
  <sheetViews>
    <sheetView zoomScalePageLayoutView="0" workbookViewId="0" topLeftCell="A37">
      <selection activeCell="Z33" sqref="Z33:AE34"/>
    </sheetView>
  </sheetViews>
  <sheetFormatPr defaultColWidth="2.00390625" defaultRowHeight="12.75"/>
  <cols>
    <col min="1" max="1" width="2.421875" style="0" customWidth="1"/>
  </cols>
  <sheetData>
    <row r="1" spans="1:45" s="1" customFormat="1" ht="19.5" thickBot="1">
      <c r="A1" s="147" t="s">
        <v>51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row>
    <row r="2" spans="1:45" s="1" customFormat="1" ht="13.5" thickTop="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row>
    <row r="3" spans="3:7" s="1" customFormat="1" ht="12.75">
      <c r="C3" s="6"/>
      <c r="D3" s="6"/>
      <c r="E3" s="6"/>
      <c r="F3" s="6"/>
      <c r="G3" s="6"/>
    </row>
    <row r="4" spans="1:26" s="1" customFormat="1" ht="12.75">
      <c r="A4" s="2" t="s">
        <v>171</v>
      </c>
      <c r="M4" s="303">
        <f>'Development Information'!M4</f>
        <v>0</v>
      </c>
      <c r="N4" s="303"/>
      <c r="O4" s="303"/>
      <c r="P4" s="303"/>
      <c r="Q4" s="303"/>
      <c r="R4" s="303"/>
      <c r="S4" s="303"/>
      <c r="T4" s="303"/>
      <c r="U4" s="303"/>
      <c r="V4" s="303"/>
      <c r="W4" s="303"/>
      <c r="X4" s="303"/>
      <c r="Y4" s="303"/>
      <c r="Z4" s="303"/>
    </row>
    <row r="5" spans="1:26" s="1" customFormat="1" ht="12.75">
      <c r="A5" s="2" t="s">
        <v>60</v>
      </c>
      <c r="M5" s="304">
        <f>'Development Information'!M5</f>
        <v>0</v>
      </c>
      <c r="N5" s="304"/>
      <c r="O5" s="304"/>
      <c r="P5" s="304"/>
      <c r="Q5" s="304"/>
      <c r="R5" s="304"/>
      <c r="S5" s="304"/>
      <c r="T5" s="304"/>
      <c r="U5" s="304"/>
      <c r="V5" s="304"/>
      <c r="W5" s="304"/>
      <c r="X5" s="304"/>
      <c r="Y5" s="304"/>
      <c r="Z5" s="304"/>
    </row>
    <row r="6" spans="1:26" s="1" customFormat="1" ht="12.75">
      <c r="A6" s="2" t="s">
        <v>61</v>
      </c>
      <c r="M6" s="304">
        <f>'Development Information'!M6</f>
        <v>0</v>
      </c>
      <c r="N6" s="304"/>
      <c r="O6" s="304"/>
      <c r="P6" s="304"/>
      <c r="Q6" s="304"/>
      <c r="R6" s="304"/>
      <c r="S6" s="304"/>
      <c r="T6" s="304"/>
      <c r="U6" s="304"/>
      <c r="V6" s="304"/>
      <c r="W6" s="304"/>
      <c r="X6" s="304"/>
      <c r="Y6" s="304"/>
      <c r="Z6" s="304"/>
    </row>
    <row r="7" spans="13:15" s="1" customFormat="1" ht="12.75">
      <c r="M7" s="5"/>
      <c r="N7" s="5"/>
      <c r="O7" s="5"/>
    </row>
    <row r="8" spans="1:26" s="1" customFormat="1" ht="12.75">
      <c r="A8" s="15" t="s">
        <v>136</v>
      </c>
      <c r="D8" s="4"/>
      <c r="H8" s="16"/>
      <c r="M8" s="206">
        <f>'Development Information'!M8</f>
        <v>0</v>
      </c>
      <c r="N8" s="206"/>
      <c r="O8" s="206"/>
      <c r="P8" s="206"/>
      <c r="Q8" s="206"/>
      <c r="R8" s="206"/>
      <c r="S8" s="206"/>
      <c r="T8" s="206"/>
      <c r="U8" s="206"/>
      <c r="V8" s="206"/>
      <c r="W8" s="206"/>
      <c r="X8" s="206"/>
      <c r="Y8" s="206"/>
      <c r="Z8" s="206"/>
    </row>
    <row r="9" spans="1:45" s="1" customFormat="1" ht="12.75">
      <c r="A9" s="15" t="s">
        <v>137</v>
      </c>
      <c r="D9" s="4"/>
      <c r="G9" s="4"/>
      <c r="H9" s="16"/>
      <c r="J9" s="4"/>
      <c r="M9" s="175">
        <f>'Development Information'!M9</f>
        <v>0</v>
      </c>
      <c r="N9" s="175"/>
      <c r="O9" s="175"/>
      <c r="P9" s="175"/>
      <c r="Q9" s="175"/>
      <c r="R9" s="175"/>
      <c r="S9" s="175"/>
      <c r="T9" s="175"/>
      <c r="U9" s="175"/>
      <c r="V9" s="175"/>
      <c r="W9" s="175"/>
      <c r="X9" s="175"/>
      <c r="Y9" s="175"/>
      <c r="Z9" s="175"/>
      <c r="AO9" s="4"/>
      <c r="AP9" s="4"/>
      <c r="AQ9" s="4"/>
      <c r="AR9" s="4"/>
      <c r="AS9" s="4"/>
    </row>
    <row r="10" spans="1:45" s="1" customFormat="1" ht="12.75">
      <c r="A10" s="15"/>
      <c r="D10" s="4"/>
      <c r="G10" s="4"/>
      <c r="H10" s="16"/>
      <c r="J10" s="4"/>
      <c r="M10" s="14"/>
      <c r="N10" s="14"/>
      <c r="O10" s="14"/>
      <c r="P10" s="14"/>
      <c r="Q10" s="14"/>
      <c r="R10" s="14"/>
      <c r="S10" s="14"/>
      <c r="T10" s="14"/>
      <c r="U10" s="14"/>
      <c r="V10" s="14"/>
      <c r="W10" s="14"/>
      <c r="X10" s="14"/>
      <c r="Y10" s="14"/>
      <c r="Z10" s="14"/>
      <c r="AO10" s="4"/>
      <c r="AP10" s="4"/>
      <c r="AQ10" s="4"/>
      <c r="AR10" s="4"/>
      <c r="AS10" s="4"/>
    </row>
    <row r="11" s="1" customFormat="1" ht="12.75"/>
    <row r="12" spans="3:42" s="1" customFormat="1" ht="12.75" customHeight="1">
      <c r="C12" s="194" t="s">
        <v>321</v>
      </c>
      <c r="D12" s="195"/>
      <c r="E12" s="195"/>
      <c r="F12" s="195"/>
      <c r="G12" s="195"/>
      <c r="H12" s="195"/>
      <c r="I12" s="195"/>
      <c r="J12" s="195"/>
      <c r="K12" s="195"/>
      <c r="L12" s="195"/>
      <c r="M12" s="195"/>
      <c r="N12" s="195"/>
      <c r="O12" s="195"/>
      <c r="P12" s="196"/>
      <c r="Q12" s="214" t="s">
        <v>317</v>
      </c>
      <c r="R12" s="214"/>
      <c r="S12" s="214"/>
      <c r="T12" s="214"/>
      <c r="U12" s="214" t="s">
        <v>297</v>
      </c>
      <c r="V12" s="214"/>
      <c r="W12" s="214"/>
      <c r="X12" s="214"/>
      <c r="AB12" s="214" t="s">
        <v>332</v>
      </c>
      <c r="AC12" s="214"/>
      <c r="AD12" s="214"/>
      <c r="AE12" s="214"/>
      <c r="AF12" s="214"/>
      <c r="AG12" s="300" t="s">
        <v>324</v>
      </c>
      <c r="AH12" s="300"/>
      <c r="AI12" s="300"/>
      <c r="AJ12" s="300"/>
      <c r="AK12" s="300"/>
      <c r="AL12" s="300" t="s">
        <v>325</v>
      </c>
      <c r="AM12" s="301"/>
      <c r="AN12" s="301"/>
      <c r="AO12" s="301"/>
      <c r="AP12" s="301"/>
    </row>
    <row r="13" spans="3:42" s="1" customFormat="1" ht="12.75">
      <c r="C13" s="197"/>
      <c r="D13" s="198"/>
      <c r="E13" s="198"/>
      <c r="F13" s="198"/>
      <c r="G13" s="198"/>
      <c r="H13" s="198"/>
      <c r="I13" s="198"/>
      <c r="J13" s="198"/>
      <c r="K13" s="198"/>
      <c r="L13" s="198"/>
      <c r="M13" s="198"/>
      <c r="N13" s="198"/>
      <c r="O13" s="198"/>
      <c r="P13" s="199"/>
      <c r="Q13" s="214"/>
      <c r="R13" s="214"/>
      <c r="S13" s="214"/>
      <c r="T13" s="214"/>
      <c r="U13" s="214"/>
      <c r="V13" s="214"/>
      <c r="W13" s="214"/>
      <c r="X13" s="214"/>
      <c r="AB13" s="214"/>
      <c r="AC13" s="214"/>
      <c r="AD13" s="214"/>
      <c r="AE13" s="214"/>
      <c r="AF13" s="214"/>
      <c r="AG13" s="300"/>
      <c r="AH13" s="300"/>
      <c r="AI13" s="300"/>
      <c r="AJ13" s="300"/>
      <c r="AK13" s="300"/>
      <c r="AL13" s="301"/>
      <c r="AM13" s="301"/>
      <c r="AN13" s="301"/>
      <c r="AO13" s="301"/>
      <c r="AP13" s="301"/>
    </row>
    <row r="14" spans="3:42" s="1" customFormat="1" ht="12.75">
      <c r="C14" s="309" t="s">
        <v>313</v>
      </c>
      <c r="D14" s="309"/>
      <c r="E14" s="309"/>
      <c r="F14" s="309"/>
      <c r="G14" s="309"/>
      <c r="H14" s="309"/>
      <c r="I14" s="309"/>
      <c r="J14" s="309"/>
      <c r="K14" s="309"/>
      <c r="L14" s="309"/>
      <c r="M14" s="309"/>
      <c r="N14" s="309"/>
      <c r="O14" s="309"/>
      <c r="P14" s="309"/>
      <c r="Q14" s="160">
        <f>'Development Information'!AI31</f>
        <v>0</v>
      </c>
      <c r="R14" s="160"/>
      <c r="S14" s="160"/>
      <c r="T14" s="160"/>
      <c r="U14" s="305" t="e">
        <f>Q14/$Q$17</f>
        <v>#DIV/0!</v>
      </c>
      <c r="V14" s="305"/>
      <c r="W14" s="305"/>
      <c r="X14" s="305"/>
      <c r="AB14" s="209" t="s">
        <v>323</v>
      </c>
      <c r="AC14" s="210"/>
      <c r="AD14" s="210"/>
      <c r="AE14" s="210"/>
      <c r="AF14" s="211"/>
      <c r="AG14" s="306">
        <f>'Development Information'!H44</f>
        <v>1</v>
      </c>
      <c r="AH14" s="160"/>
      <c r="AI14" s="160"/>
      <c r="AJ14" s="160"/>
      <c r="AK14" s="160"/>
      <c r="AL14" s="307">
        <f>AG14/AG16</f>
        <v>1</v>
      </c>
      <c r="AM14" s="307"/>
      <c r="AN14" s="307"/>
      <c r="AO14" s="307"/>
      <c r="AP14" s="307"/>
    </row>
    <row r="15" spans="3:42" s="1" customFormat="1" ht="12.75">
      <c r="C15" s="308" t="s">
        <v>333</v>
      </c>
      <c r="D15" s="308"/>
      <c r="E15" s="308"/>
      <c r="F15" s="308"/>
      <c r="G15" s="308"/>
      <c r="H15" s="308"/>
      <c r="I15" s="308"/>
      <c r="J15" s="308"/>
      <c r="K15" s="308"/>
      <c r="L15" s="308"/>
      <c r="M15" s="308"/>
      <c r="N15" s="308"/>
      <c r="O15" s="308"/>
      <c r="P15" s="308"/>
      <c r="Q15" s="160">
        <f>'Development Information'!AI33</f>
        <v>0</v>
      </c>
      <c r="R15" s="160"/>
      <c r="S15" s="160"/>
      <c r="T15" s="160"/>
      <c r="U15" s="305" t="e">
        <f>Q15/$Q$17</f>
        <v>#DIV/0!</v>
      </c>
      <c r="V15" s="305"/>
      <c r="W15" s="305"/>
      <c r="X15" s="305"/>
      <c r="AB15" s="209" t="s">
        <v>322</v>
      </c>
      <c r="AC15" s="210"/>
      <c r="AD15" s="210"/>
      <c r="AE15" s="210"/>
      <c r="AF15" s="211"/>
      <c r="AG15" s="306">
        <f>'Development Information'!H46</f>
        <v>0</v>
      </c>
      <c r="AH15" s="160"/>
      <c r="AI15" s="160"/>
      <c r="AJ15" s="160"/>
      <c r="AK15" s="160"/>
      <c r="AL15" s="307">
        <f>AG15/AG16</f>
        <v>0</v>
      </c>
      <c r="AM15" s="307"/>
      <c r="AN15" s="307"/>
      <c r="AO15" s="307"/>
      <c r="AP15" s="307"/>
    </row>
    <row r="16" spans="3:42" s="1" customFormat="1" ht="12.75">
      <c r="C16" s="318" t="s">
        <v>320</v>
      </c>
      <c r="D16" s="318"/>
      <c r="E16" s="318"/>
      <c r="F16" s="318"/>
      <c r="G16" s="318"/>
      <c r="H16" s="318"/>
      <c r="I16" s="318"/>
      <c r="J16" s="318"/>
      <c r="K16" s="318"/>
      <c r="L16" s="318"/>
      <c r="M16" s="318"/>
      <c r="N16" s="318"/>
      <c r="O16" s="318"/>
      <c r="P16" s="318"/>
      <c r="Q16" s="160">
        <f>'Development Information'!AI35</f>
        <v>0</v>
      </c>
      <c r="R16" s="160"/>
      <c r="S16" s="160"/>
      <c r="T16" s="160"/>
      <c r="U16" s="305" t="e">
        <f>Q16/$Q$17</f>
        <v>#DIV/0!</v>
      </c>
      <c r="V16" s="305"/>
      <c r="W16" s="305"/>
      <c r="X16" s="305"/>
      <c r="AB16" s="499" t="s">
        <v>88</v>
      </c>
      <c r="AC16" s="500"/>
      <c r="AD16" s="500"/>
      <c r="AE16" s="500"/>
      <c r="AF16" s="501"/>
      <c r="AG16" s="306">
        <f>'Development Information'!H48</f>
        <v>1</v>
      </c>
      <c r="AH16" s="160"/>
      <c r="AI16" s="160"/>
      <c r="AJ16" s="160"/>
      <c r="AK16" s="160"/>
      <c r="AL16" s="307">
        <f>AG16/AG16</f>
        <v>1</v>
      </c>
      <c r="AM16" s="307"/>
      <c r="AN16" s="307"/>
      <c r="AO16" s="307"/>
      <c r="AP16" s="307"/>
    </row>
    <row r="17" spans="1:24" s="1" customFormat="1" ht="12.75">
      <c r="A17" s="7"/>
      <c r="C17" s="316" t="s">
        <v>23</v>
      </c>
      <c r="D17" s="316"/>
      <c r="E17" s="316"/>
      <c r="F17" s="316"/>
      <c r="G17" s="316"/>
      <c r="H17" s="316"/>
      <c r="I17" s="316"/>
      <c r="J17" s="316"/>
      <c r="K17" s="316"/>
      <c r="L17" s="316"/>
      <c r="M17" s="316"/>
      <c r="N17" s="316"/>
      <c r="O17" s="316"/>
      <c r="P17" s="316"/>
      <c r="Q17" s="317">
        <f>'Development Information'!AI37</f>
        <v>0</v>
      </c>
      <c r="R17" s="317"/>
      <c r="S17" s="317"/>
      <c r="T17" s="317"/>
      <c r="U17" s="305" t="e">
        <f>Q17/$Q$17</f>
        <v>#DIV/0!</v>
      </c>
      <c r="V17" s="305"/>
      <c r="W17" s="305"/>
      <c r="X17" s="305"/>
    </row>
    <row r="18" spans="1:24" s="1" customFormat="1" ht="12.75">
      <c r="A18" s="7"/>
      <c r="C18" s="12"/>
      <c r="D18" s="12"/>
      <c r="E18" s="12"/>
      <c r="F18" s="12"/>
      <c r="G18" s="12"/>
      <c r="H18" s="12"/>
      <c r="I18" s="12"/>
      <c r="J18" s="12"/>
      <c r="K18" s="12"/>
      <c r="L18" s="12"/>
      <c r="M18" s="12"/>
      <c r="N18" s="12"/>
      <c r="O18" s="12"/>
      <c r="P18" s="12"/>
      <c r="Q18" s="42"/>
      <c r="R18" s="42"/>
      <c r="S18" s="42"/>
      <c r="T18" s="42"/>
      <c r="U18" s="18"/>
      <c r="V18" s="18"/>
      <c r="W18" s="18"/>
      <c r="X18" s="18"/>
    </row>
    <row r="19" spans="1:35" s="1" customFormat="1" ht="12.75">
      <c r="A19" s="7"/>
      <c r="C19" s="12"/>
      <c r="D19" s="12"/>
      <c r="E19" s="12"/>
      <c r="F19" s="12"/>
      <c r="G19" s="12"/>
      <c r="H19" s="12"/>
      <c r="I19" s="12"/>
      <c r="J19" s="12"/>
      <c r="K19" s="12"/>
      <c r="L19" s="12"/>
      <c r="M19" s="12"/>
      <c r="N19" s="214" t="s">
        <v>208</v>
      </c>
      <c r="O19" s="214"/>
      <c r="P19" s="214"/>
      <c r="Q19" s="214"/>
      <c r="R19" s="214"/>
      <c r="S19" s="214"/>
      <c r="T19" s="214"/>
      <c r="U19" s="214"/>
      <c r="V19" s="214"/>
      <c r="W19" s="214"/>
      <c r="X19" s="214"/>
      <c r="Y19" s="214"/>
      <c r="Z19" s="214"/>
      <c r="AA19" s="214"/>
      <c r="AB19" s="214"/>
      <c r="AC19" s="214" t="s">
        <v>30</v>
      </c>
      <c r="AD19" s="214"/>
      <c r="AE19" s="214"/>
      <c r="AF19" s="214"/>
      <c r="AG19" s="214"/>
      <c r="AH19" s="214"/>
      <c r="AI19" s="214"/>
    </row>
    <row r="20" spans="1:35" s="1" customFormat="1" ht="12.75">
      <c r="A20" s="7"/>
      <c r="C20" s="12"/>
      <c r="D20" s="12"/>
      <c r="E20" s="12"/>
      <c r="F20" s="12"/>
      <c r="G20" s="12"/>
      <c r="H20" s="12"/>
      <c r="I20" s="12"/>
      <c r="J20" s="12"/>
      <c r="K20" s="12"/>
      <c r="L20" s="12"/>
      <c r="M20" s="12"/>
      <c r="N20" s="214"/>
      <c r="O20" s="214"/>
      <c r="P20" s="214"/>
      <c r="Q20" s="214"/>
      <c r="R20" s="214"/>
      <c r="S20" s="214"/>
      <c r="T20" s="214"/>
      <c r="U20" s="214"/>
      <c r="V20" s="214"/>
      <c r="W20" s="214"/>
      <c r="X20" s="214"/>
      <c r="Y20" s="214"/>
      <c r="Z20" s="214"/>
      <c r="AA20" s="214"/>
      <c r="AB20" s="214"/>
      <c r="AC20" s="214"/>
      <c r="AD20" s="214"/>
      <c r="AE20" s="214"/>
      <c r="AF20" s="214"/>
      <c r="AG20" s="214"/>
      <c r="AH20" s="214"/>
      <c r="AI20" s="214"/>
    </row>
    <row r="21" spans="1:35" s="1" customFormat="1" ht="12.75">
      <c r="A21" s="7"/>
      <c r="C21" s="12"/>
      <c r="D21" s="12"/>
      <c r="E21" s="12"/>
      <c r="F21" s="12"/>
      <c r="G21" s="12"/>
      <c r="H21" s="12"/>
      <c r="I21" s="12"/>
      <c r="J21" s="12"/>
      <c r="K21" s="12"/>
      <c r="L21" s="12"/>
      <c r="M21" s="12"/>
      <c r="N21" s="430" t="s">
        <v>209</v>
      </c>
      <c r="O21" s="430"/>
      <c r="P21" s="430"/>
      <c r="Q21" s="430"/>
      <c r="R21" s="430"/>
      <c r="S21" s="430"/>
      <c r="T21" s="430"/>
      <c r="U21" s="430"/>
      <c r="V21" s="430"/>
      <c r="W21" s="430"/>
      <c r="X21" s="430"/>
      <c r="Y21" s="430"/>
      <c r="Z21" s="430"/>
      <c r="AA21" s="430"/>
      <c r="AB21" s="430"/>
      <c r="AC21" s="426" t="e">
        <f>Z40</f>
        <v>#DIV/0!</v>
      </c>
      <c r="AD21" s="431"/>
      <c r="AE21" s="431"/>
      <c r="AF21" s="431"/>
      <c r="AG21" s="431"/>
      <c r="AH21" s="431"/>
      <c r="AI21" s="432"/>
    </row>
    <row r="22" spans="1:35" s="1" customFormat="1" ht="12.75">
      <c r="A22" s="7"/>
      <c r="C22" s="12"/>
      <c r="D22" s="12"/>
      <c r="E22" s="12"/>
      <c r="F22" s="12"/>
      <c r="G22" s="12"/>
      <c r="H22" s="12"/>
      <c r="I22" s="12"/>
      <c r="J22" s="12"/>
      <c r="K22" s="12"/>
      <c r="L22" s="12"/>
      <c r="M22" s="12"/>
      <c r="N22" s="430"/>
      <c r="O22" s="430"/>
      <c r="P22" s="430"/>
      <c r="Q22" s="430"/>
      <c r="R22" s="430"/>
      <c r="S22" s="430"/>
      <c r="T22" s="430"/>
      <c r="U22" s="430"/>
      <c r="V22" s="430"/>
      <c r="W22" s="430"/>
      <c r="X22" s="430"/>
      <c r="Y22" s="430"/>
      <c r="Z22" s="430"/>
      <c r="AA22" s="430"/>
      <c r="AB22" s="430"/>
      <c r="AC22" s="433"/>
      <c r="AD22" s="434"/>
      <c r="AE22" s="434"/>
      <c r="AF22" s="434"/>
      <c r="AG22" s="434"/>
      <c r="AH22" s="434"/>
      <c r="AI22" s="435"/>
    </row>
    <row r="23" spans="1:35" s="1" customFormat="1" ht="12.75" customHeight="1">
      <c r="A23" s="7"/>
      <c r="C23" s="12"/>
      <c r="D23" s="12"/>
      <c r="E23" s="12"/>
      <c r="F23" s="12"/>
      <c r="G23" s="12"/>
      <c r="H23" s="12"/>
      <c r="I23" s="12"/>
      <c r="J23" s="12"/>
      <c r="K23" s="12"/>
      <c r="L23" s="12"/>
      <c r="M23" s="12"/>
      <c r="N23" s="436" t="s">
        <v>210</v>
      </c>
      <c r="O23" s="437"/>
      <c r="P23" s="437"/>
      <c r="Q23" s="437"/>
      <c r="R23" s="437"/>
      <c r="S23" s="437"/>
      <c r="T23" s="437"/>
      <c r="U23" s="437"/>
      <c r="V23" s="437"/>
      <c r="W23" s="437"/>
      <c r="X23" s="437"/>
      <c r="Y23" s="437"/>
      <c r="Z23" s="437"/>
      <c r="AA23" s="437"/>
      <c r="AB23" s="438"/>
      <c r="AC23" s="426">
        <f>AM54</f>
        <v>0</v>
      </c>
      <c r="AD23" s="402"/>
      <c r="AE23" s="402"/>
      <c r="AF23" s="402"/>
      <c r="AG23" s="402"/>
      <c r="AH23" s="402"/>
      <c r="AI23" s="403"/>
    </row>
    <row r="24" spans="1:35" s="1" customFormat="1" ht="12.75">
      <c r="A24" s="7"/>
      <c r="C24" s="12"/>
      <c r="D24" s="12"/>
      <c r="E24" s="12"/>
      <c r="F24" s="12"/>
      <c r="G24" s="12"/>
      <c r="H24" s="12"/>
      <c r="I24" s="12"/>
      <c r="J24" s="12"/>
      <c r="K24" s="12"/>
      <c r="L24" s="12"/>
      <c r="M24" s="12"/>
      <c r="N24" s="439"/>
      <c r="O24" s="440"/>
      <c r="P24" s="440"/>
      <c r="Q24" s="440"/>
      <c r="R24" s="440"/>
      <c r="S24" s="440"/>
      <c r="T24" s="440"/>
      <c r="U24" s="440"/>
      <c r="V24" s="440"/>
      <c r="W24" s="440"/>
      <c r="X24" s="440"/>
      <c r="Y24" s="440"/>
      <c r="Z24" s="440"/>
      <c r="AA24" s="440"/>
      <c r="AB24" s="441"/>
      <c r="AC24" s="427"/>
      <c r="AD24" s="428"/>
      <c r="AE24" s="428"/>
      <c r="AF24" s="428"/>
      <c r="AG24" s="428"/>
      <c r="AH24" s="428"/>
      <c r="AI24" s="429"/>
    </row>
    <row r="25" spans="1:35" s="1" customFormat="1" ht="12.75">
      <c r="A25" s="7"/>
      <c r="C25" s="12"/>
      <c r="D25" s="12"/>
      <c r="E25" s="12"/>
      <c r="F25" s="12"/>
      <c r="G25" s="12"/>
      <c r="H25" s="12"/>
      <c r="I25" s="12"/>
      <c r="J25" s="12"/>
      <c r="K25" s="12"/>
      <c r="L25" s="12"/>
      <c r="M25" s="12"/>
      <c r="N25" s="325" t="s">
        <v>260</v>
      </c>
      <c r="O25" s="325"/>
      <c r="P25" s="325"/>
      <c r="Q25" s="325"/>
      <c r="R25" s="325"/>
      <c r="S25" s="325"/>
      <c r="T25" s="325"/>
      <c r="U25" s="325"/>
      <c r="V25" s="325"/>
      <c r="W25" s="325"/>
      <c r="X25" s="325"/>
      <c r="Y25" s="325"/>
      <c r="Z25" s="325"/>
      <c r="AA25" s="325"/>
      <c r="AB25" s="325"/>
      <c r="AC25" s="327" t="e">
        <f>SUM(AC21:AI24)</f>
        <v>#DIV/0!</v>
      </c>
      <c r="AD25" s="328"/>
      <c r="AE25" s="328"/>
      <c r="AF25" s="328"/>
      <c r="AG25" s="328"/>
      <c r="AH25" s="328"/>
      <c r="AI25" s="329"/>
    </row>
    <row r="26" spans="1:35" s="1" customFormat="1" ht="12.75">
      <c r="A26" s="7"/>
      <c r="C26" s="12"/>
      <c r="D26" s="12"/>
      <c r="E26" s="12"/>
      <c r="F26" s="12"/>
      <c r="G26" s="12"/>
      <c r="H26" s="12"/>
      <c r="I26" s="12"/>
      <c r="J26" s="12"/>
      <c r="K26" s="12"/>
      <c r="L26" s="12"/>
      <c r="M26" s="12"/>
      <c r="N26" s="325"/>
      <c r="O26" s="325"/>
      <c r="P26" s="325"/>
      <c r="Q26" s="325"/>
      <c r="R26" s="325"/>
      <c r="S26" s="325"/>
      <c r="T26" s="325"/>
      <c r="U26" s="325"/>
      <c r="V26" s="325"/>
      <c r="W26" s="325"/>
      <c r="X26" s="325"/>
      <c r="Y26" s="325"/>
      <c r="Z26" s="325"/>
      <c r="AA26" s="325"/>
      <c r="AB26" s="325"/>
      <c r="AC26" s="330"/>
      <c r="AD26" s="331"/>
      <c r="AE26" s="331"/>
      <c r="AF26" s="331"/>
      <c r="AG26" s="331"/>
      <c r="AH26" s="331"/>
      <c r="AI26" s="332"/>
    </row>
    <row r="27" spans="1:24" s="1" customFormat="1" ht="12.75">
      <c r="A27" s="7"/>
      <c r="C27" s="12"/>
      <c r="D27" s="12"/>
      <c r="E27" s="12"/>
      <c r="F27" s="12"/>
      <c r="G27" s="12"/>
      <c r="H27" s="12"/>
      <c r="I27" s="12"/>
      <c r="J27" s="12"/>
      <c r="K27" s="12"/>
      <c r="L27" s="12"/>
      <c r="M27" s="12"/>
      <c r="N27" s="12"/>
      <c r="O27" s="12"/>
      <c r="P27" s="12"/>
      <c r="Q27" s="42"/>
      <c r="R27" s="42"/>
      <c r="S27" s="42"/>
      <c r="T27" s="42"/>
      <c r="U27" s="18"/>
      <c r="V27" s="18"/>
      <c r="W27" s="18"/>
      <c r="X27" s="18"/>
    </row>
    <row r="28" spans="1:45" ht="12.7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row>
    <row r="29" spans="1:45" s="5" customFormat="1" ht="13.5" thickBot="1">
      <c r="A29" s="411" t="s">
        <v>52</v>
      </c>
      <c r="B29" s="411"/>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row>
    <row r="30" spans="1:45" s="5" customFormat="1" ht="12.7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row>
    <row r="31" spans="1:36" s="1" customFormat="1" ht="12.75">
      <c r="A31" s="1" t="s">
        <v>4</v>
      </c>
      <c r="AH31" s="146"/>
      <c r="AI31" s="146"/>
      <c r="AJ31" s="146"/>
    </row>
    <row r="32" s="1" customFormat="1" ht="12.75"/>
    <row r="33" spans="14:31" s="1" customFormat="1" ht="12.75">
      <c r="N33" s="157" t="s">
        <v>3</v>
      </c>
      <c r="O33" s="157"/>
      <c r="P33" s="157"/>
      <c r="Q33" s="157"/>
      <c r="R33" s="157"/>
      <c r="S33" s="157"/>
      <c r="T33" s="157"/>
      <c r="U33" s="157"/>
      <c r="V33" s="157"/>
      <c r="W33" s="157"/>
      <c r="X33" s="157"/>
      <c r="Y33" s="157"/>
      <c r="Z33" s="485"/>
      <c r="AA33" s="485"/>
      <c r="AB33" s="485"/>
      <c r="AC33" s="485"/>
      <c r="AD33" s="485"/>
      <c r="AE33" s="485"/>
    </row>
    <row r="34" spans="14:31" s="1" customFormat="1" ht="12.75">
      <c r="N34" s="157"/>
      <c r="O34" s="157"/>
      <c r="P34" s="157"/>
      <c r="Q34" s="157"/>
      <c r="R34" s="157"/>
      <c r="S34" s="157"/>
      <c r="T34" s="157"/>
      <c r="U34" s="157"/>
      <c r="V34" s="157"/>
      <c r="W34" s="157"/>
      <c r="X34" s="157"/>
      <c r="Y34" s="157"/>
      <c r="Z34" s="485"/>
      <c r="AA34" s="485"/>
      <c r="AB34" s="485"/>
      <c r="AC34" s="485"/>
      <c r="AD34" s="485"/>
      <c r="AE34" s="485"/>
    </row>
    <row r="35" spans="14:31" s="1" customFormat="1" ht="15.75" customHeight="1">
      <c r="N35" s="493" t="s">
        <v>118</v>
      </c>
      <c r="O35" s="494"/>
      <c r="P35" s="494"/>
      <c r="Q35" s="494"/>
      <c r="R35" s="494"/>
      <c r="S35" s="494"/>
      <c r="T35" s="494"/>
      <c r="U35" s="494"/>
      <c r="V35" s="494"/>
      <c r="W35" s="494"/>
      <c r="X35" s="494"/>
      <c r="Y35" s="495"/>
      <c r="Z35" s="426">
        <v>10</v>
      </c>
      <c r="AA35" s="402"/>
      <c r="AB35" s="402"/>
      <c r="AC35" s="402"/>
      <c r="AD35" s="402"/>
      <c r="AE35" s="403"/>
    </row>
    <row r="36" spans="14:31" s="1" customFormat="1" ht="12.75">
      <c r="N36" s="496"/>
      <c r="O36" s="497"/>
      <c r="P36" s="497"/>
      <c r="Q36" s="497"/>
      <c r="R36" s="497"/>
      <c r="S36" s="497"/>
      <c r="T36" s="497"/>
      <c r="U36" s="497"/>
      <c r="V36" s="497"/>
      <c r="W36" s="497"/>
      <c r="X36" s="497"/>
      <c r="Y36" s="498"/>
      <c r="Z36" s="492"/>
      <c r="AA36" s="404"/>
      <c r="AB36" s="404"/>
      <c r="AC36" s="404"/>
      <c r="AD36" s="404"/>
      <c r="AE36" s="405"/>
    </row>
    <row r="37" spans="14:31" s="1" customFormat="1" ht="12.75">
      <c r="N37" s="493" t="s">
        <v>167</v>
      </c>
      <c r="O37" s="494"/>
      <c r="P37" s="494"/>
      <c r="Q37" s="494"/>
      <c r="R37" s="494"/>
      <c r="S37" s="494"/>
      <c r="T37" s="494"/>
      <c r="U37" s="494"/>
      <c r="V37" s="494"/>
      <c r="W37" s="494"/>
      <c r="X37" s="494"/>
      <c r="Y37" s="495"/>
      <c r="Z37" s="426">
        <f>Z35*Z33</f>
        <v>0</v>
      </c>
      <c r="AA37" s="402"/>
      <c r="AB37" s="402"/>
      <c r="AC37" s="402"/>
      <c r="AD37" s="402"/>
      <c r="AE37" s="403"/>
    </row>
    <row r="38" spans="14:31" s="1" customFormat="1" ht="12.75">
      <c r="N38" s="496"/>
      <c r="O38" s="497"/>
      <c r="P38" s="497"/>
      <c r="Q38" s="497"/>
      <c r="R38" s="497"/>
      <c r="S38" s="497"/>
      <c r="T38" s="497"/>
      <c r="U38" s="497"/>
      <c r="V38" s="497"/>
      <c r="W38" s="497"/>
      <c r="X38" s="497"/>
      <c r="Y38" s="498"/>
      <c r="Z38" s="492"/>
      <c r="AA38" s="404"/>
      <c r="AB38" s="404"/>
      <c r="AC38" s="404"/>
      <c r="AD38" s="404"/>
      <c r="AE38" s="405"/>
    </row>
    <row r="39" spans="14:31" s="1" customFormat="1" ht="15.75" customHeight="1">
      <c r="N39" s="479" t="s">
        <v>119</v>
      </c>
      <c r="O39" s="480"/>
      <c r="P39" s="480"/>
      <c r="Q39" s="480"/>
      <c r="R39" s="480"/>
      <c r="S39" s="480"/>
      <c r="T39" s="480"/>
      <c r="U39" s="480"/>
      <c r="V39" s="480"/>
      <c r="W39" s="480"/>
      <c r="X39" s="480"/>
      <c r="Y39" s="481"/>
      <c r="Z39" s="486" t="e">
        <f>IF(AH31="Yes",Z37,Z37*SUM(U14:X15))</f>
        <v>#DIV/0!</v>
      </c>
      <c r="AA39" s="487"/>
      <c r="AB39" s="487"/>
      <c r="AC39" s="487"/>
      <c r="AD39" s="487"/>
      <c r="AE39" s="488"/>
    </row>
    <row r="40" spans="14:31" s="1" customFormat="1" ht="12.75">
      <c r="N40" s="482"/>
      <c r="O40" s="483"/>
      <c r="P40" s="483"/>
      <c r="Q40" s="483"/>
      <c r="R40" s="483"/>
      <c r="S40" s="483"/>
      <c r="T40" s="483"/>
      <c r="U40" s="483"/>
      <c r="V40" s="483"/>
      <c r="W40" s="483"/>
      <c r="X40" s="483"/>
      <c r="Y40" s="484"/>
      <c r="Z40" s="489" t="e">
        <f>IF(AH31="Yes",Z39,Z39*AL14)</f>
        <v>#DIV/0!</v>
      </c>
      <c r="AA40" s="490"/>
      <c r="AB40" s="490"/>
      <c r="AC40" s="490"/>
      <c r="AD40" s="490"/>
      <c r="AE40" s="491"/>
    </row>
    <row r="41" spans="14:31" s="1" customFormat="1" ht="12.75">
      <c r="N41" s="68"/>
      <c r="O41" s="68"/>
      <c r="P41" s="68"/>
      <c r="Q41" s="68"/>
      <c r="R41" s="68"/>
      <c r="S41" s="68"/>
      <c r="T41" s="68"/>
      <c r="U41" s="68"/>
      <c r="V41" s="68"/>
      <c r="W41" s="68"/>
      <c r="X41" s="68"/>
      <c r="Y41" s="68"/>
      <c r="Z41" s="101"/>
      <c r="AA41" s="101"/>
      <c r="AB41" s="101"/>
      <c r="AC41" s="101"/>
      <c r="AD41" s="101"/>
      <c r="AE41" s="101"/>
    </row>
    <row r="42" spans="14:31" s="1" customFormat="1" ht="12.75">
      <c r="N42" s="68"/>
      <c r="O42" s="68"/>
      <c r="P42" s="68"/>
      <c r="Q42" s="68"/>
      <c r="R42" s="68"/>
      <c r="S42" s="68"/>
      <c r="T42" s="68"/>
      <c r="U42" s="68"/>
      <c r="V42" s="68"/>
      <c r="W42" s="68"/>
      <c r="X42" s="68"/>
      <c r="Y42" s="68"/>
      <c r="Z42" s="101"/>
      <c r="AA42" s="101"/>
      <c r="AB42" s="101"/>
      <c r="AC42" s="101"/>
      <c r="AD42" s="101"/>
      <c r="AE42" s="101"/>
    </row>
    <row r="43" spans="1:45" s="1" customFormat="1" ht="12.7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row>
    <row r="44" spans="1:45" s="5" customFormat="1" ht="13.5" thickBot="1">
      <c r="A44" s="411" t="s">
        <v>53</v>
      </c>
      <c r="B44" s="411"/>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c r="AR44" s="411"/>
      <c r="AS44" s="411"/>
    </row>
    <row r="45" spans="1:45" s="4" customFormat="1"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22"/>
      <c r="AQ45" s="11"/>
      <c r="AR45" s="11"/>
      <c r="AS45" s="11"/>
    </row>
    <row r="46" spans="1:45" s="19" customFormat="1" ht="12.75">
      <c r="A46" s="1" t="s">
        <v>207</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4"/>
      <c r="AI46" s="4"/>
      <c r="AJ46" s="4"/>
      <c r="AK46" s="1"/>
      <c r="AL46" s="1"/>
      <c r="AM46" s="1"/>
      <c r="AN46" s="1"/>
      <c r="AO46" s="146"/>
      <c r="AP46" s="146"/>
      <c r="AQ46" s="146"/>
      <c r="AR46" s="1"/>
      <c r="AS46" s="1"/>
    </row>
    <row r="47" s="1" customFormat="1" ht="12.75"/>
    <row r="48" spans="3:43" s="1" customFormat="1" ht="12.75">
      <c r="C48" s="157"/>
      <c r="D48" s="157"/>
      <c r="E48" s="157"/>
      <c r="F48" s="157"/>
      <c r="G48" s="157"/>
      <c r="H48" s="157"/>
      <c r="I48" s="157"/>
      <c r="J48" s="157"/>
      <c r="K48" s="157"/>
      <c r="L48" s="157"/>
      <c r="M48" s="157"/>
      <c r="N48" s="325" t="s">
        <v>5</v>
      </c>
      <c r="O48" s="325"/>
      <c r="P48" s="325"/>
      <c r="Q48" s="325"/>
      <c r="R48" s="325"/>
      <c r="S48" s="325" t="s">
        <v>6</v>
      </c>
      <c r="T48" s="325"/>
      <c r="U48" s="325"/>
      <c r="V48" s="325"/>
      <c r="W48" s="325"/>
      <c r="X48" s="325" t="s">
        <v>7</v>
      </c>
      <c r="Y48" s="325"/>
      <c r="Z48" s="325"/>
      <c r="AA48" s="325"/>
      <c r="AB48" s="325"/>
      <c r="AC48" s="325" t="s">
        <v>163</v>
      </c>
      <c r="AD48" s="325"/>
      <c r="AE48" s="325"/>
      <c r="AF48" s="325"/>
      <c r="AG48" s="325"/>
      <c r="AH48" s="325" t="s">
        <v>164</v>
      </c>
      <c r="AI48" s="325"/>
      <c r="AJ48" s="325"/>
      <c r="AK48" s="325"/>
      <c r="AL48" s="325"/>
      <c r="AM48" s="325" t="s">
        <v>88</v>
      </c>
      <c r="AN48" s="325"/>
      <c r="AO48" s="325"/>
      <c r="AP48" s="325"/>
      <c r="AQ48" s="325"/>
    </row>
    <row r="49" spans="3:43" s="1" customFormat="1" ht="12.75">
      <c r="C49" s="157"/>
      <c r="D49" s="157"/>
      <c r="E49" s="157"/>
      <c r="F49" s="157"/>
      <c r="G49" s="157"/>
      <c r="H49" s="157"/>
      <c r="I49" s="157"/>
      <c r="J49" s="157"/>
      <c r="K49" s="157"/>
      <c r="L49" s="157"/>
      <c r="M49" s="157"/>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row>
    <row r="50" spans="3:43" s="1" customFormat="1" ht="12.75">
      <c r="C50" s="157" t="s">
        <v>3</v>
      </c>
      <c r="D50" s="157"/>
      <c r="E50" s="157"/>
      <c r="F50" s="157"/>
      <c r="G50" s="157"/>
      <c r="H50" s="157"/>
      <c r="I50" s="157"/>
      <c r="J50" s="157"/>
      <c r="K50" s="157"/>
      <c r="L50" s="157"/>
      <c r="M50" s="157"/>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473">
        <f>SUM(N50:AL51)</f>
        <v>0</v>
      </c>
      <c r="AN50" s="473"/>
      <c r="AO50" s="473"/>
      <c r="AP50" s="473"/>
      <c r="AQ50" s="473"/>
    </row>
    <row r="51" spans="3:43" s="1" customFormat="1" ht="12.75">
      <c r="C51" s="157"/>
      <c r="D51" s="157"/>
      <c r="E51" s="157"/>
      <c r="F51" s="157"/>
      <c r="G51" s="157"/>
      <c r="H51" s="157"/>
      <c r="I51" s="157"/>
      <c r="J51" s="157"/>
      <c r="K51" s="157"/>
      <c r="L51" s="157"/>
      <c r="M51" s="157"/>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473"/>
      <c r="AN51" s="473"/>
      <c r="AO51" s="473"/>
      <c r="AP51" s="473"/>
      <c r="AQ51" s="473"/>
    </row>
    <row r="52" spans="3:43" s="1" customFormat="1" ht="15.75" customHeight="1">
      <c r="C52" s="157" t="s">
        <v>120</v>
      </c>
      <c r="D52" s="157"/>
      <c r="E52" s="157"/>
      <c r="F52" s="157"/>
      <c r="G52" s="157"/>
      <c r="H52" s="157"/>
      <c r="I52" s="157"/>
      <c r="J52" s="157"/>
      <c r="K52" s="157"/>
      <c r="L52" s="157"/>
      <c r="M52" s="157"/>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72"/>
      <c r="AN52" s="472"/>
      <c r="AO52" s="472"/>
      <c r="AP52" s="472"/>
      <c r="AQ52" s="472"/>
    </row>
    <row r="53" spans="3:43" s="1" customFormat="1" ht="12.75">
      <c r="C53" s="157"/>
      <c r="D53" s="157"/>
      <c r="E53" s="157"/>
      <c r="F53" s="157"/>
      <c r="G53" s="157"/>
      <c r="H53" s="157"/>
      <c r="I53" s="157"/>
      <c r="J53" s="157"/>
      <c r="K53" s="157"/>
      <c r="L53" s="157"/>
      <c r="M53" s="157"/>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72"/>
      <c r="AN53" s="472"/>
      <c r="AO53" s="472"/>
      <c r="AP53" s="472"/>
      <c r="AQ53" s="472"/>
    </row>
    <row r="54" spans="3:43" s="1" customFormat="1" ht="12.75">
      <c r="C54" s="157" t="s">
        <v>168</v>
      </c>
      <c r="D54" s="157"/>
      <c r="E54" s="157"/>
      <c r="F54" s="157"/>
      <c r="G54" s="157"/>
      <c r="H54" s="157"/>
      <c r="I54" s="157"/>
      <c r="J54" s="157"/>
      <c r="K54" s="157"/>
      <c r="L54" s="157"/>
      <c r="M54" s="157"/>
      <c r="N54" s="474">
        <f>N50*N52</f>
        <v>0</v>
      </c>
      <c r="O54" s="474"/>
      <c r="P54" s="474"/>
      <c r="Q54" s="474"/>
      <c r="R54" s="474"/>
      <c r="S54" s="474">
        <f>S50*S52</f>
        <v>0</v>
      </c>
      <c r="T54" s="474"/>
      <c r="U54" s="474"/>
      <c r="V54" s="474"/>
      <c r="W54" s="474"/>
      <c r="X54" s="474">
        <f>X50*X52</f>
        <v>0</v>
      </c>
      <c r="Y54" s="474"/>
      <c r="Z54" s="474"/>
      <c r="AA54" s="474"/>
      <c r="AB54" s="474"/>
      <c r="AC54" s="474">
        <f>AC50*AC52</f>
        <v>0</v>
      </c>
      <c r="AD54" s="474"/>
      <c r="AE54" s="474"/>
      <c r="AF54" s="474"/>
      <c r="AG54" s="474"/>
      <c r="AH54" s="474">
        <f>AH50*AH52</f>
        <v>0</v>
      </c>
      <c r="AI54" s="474"/>
      <c r="AJ54" s="474"/>
      <c r="AK54" s="474"/>
      <c r="AL54" s="474"/>
      <c r="AM54" s="474">
        <f>SUM(N54:AL55)</f>
        <v>0</v>
      </c>
      <c r="AN54" s="474"/>
      <c r="AO54" s="474"/>
      <c r="AP54" s="474"/>
      <c r="AQ54" s="474"/>
    </row>
    <row r="55" spans="3:43" s="1" customFormat="1" ht="12.75">
      <c r="C55" s="157"/>
      <c r="D55" s="157"/>
      <c r="E55" s="157"/>
      <c r="F55" s="157"/>
      <c r="G55" s="157"/>
      <c r="H55" s="157"/>
      <c r="I55" s="157"/>
      <c r="J55" s="157"/>
      <c r="K55" s="157"/>
      <c r="L55" s="157"/>
      <c r="M55" s="157"/>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row>
    <row r="56" spans="3:43" s="1" customFormat="1" ht="15.75" customHeight="1">
      <c r="C56" s="478" t="s">
        <v>121</v>
      </c>
      <c r="D56" s="478"/>
      <c r="E56" s="478"/>
      <c r="F56" s="478"/>
      <c r="G56" s="478"/>
      <c r="H56" s="478"/>
      <c r="I56" s="478"/>
      <c r="J56" s="478"/>
      <c r="K56" s="478"/>
      <c r="L56" s="478"/>
      <c r="M56" s="478"/>
      <c r="N56" s="401" t="e">
        <f>IF($AO$46="Yes",N54,N54*SUM($U$14:$X$15))</f>
        <v>#DIV/0!</v>
      </c>
      <c r="O56" s="401"/>
      <c r="P56" s="401"/>
      <c r="Q56" s="401"/>
      <c r="R56" s="401"/>
      <c r="S56" s="401" t="e">
        <f>IF($AO$46="Yes",S54,S54*SUM($U$14:$X$15))</f>
        <v>#DIV/0!</v>
      </c>
      <c r="T56" s="401"/>
      <c r="U56" s="401"/>
      <c r="V56" s="401"/>
      <c r="W56" s="401"/>
      <c r="X56" s="401" t="e">
        <f>IF($AO$46="Yes",X54,X54*SUM($U$14:$X$15))</f>
        <v>#DIV/0!</v>
      </c>
      <c r="Y56" s="401"/>
      <c r="Z56" s="401"/>
      <c r="AA56" s="401"/>
      <c r="AB56" s="401"/>
      <c r="AC56" s="401" t="e">
        <f>IF($AO$46="Yes",AC54,AC54*SUM($U$14:$X$15))</f>
        <v>#DIV/0!</v>
      </c>
      <c r="AD56" s="401"/>
      <c r="AE56" s="401"/>
      <c r="AF56" s="401"/>
      <c r="AG56" s="401"/>
      <c r="AH56" s="401" t="e">
        <f>IF($AO$46="Yes",AH54,AH54*SUM($U$14:$X$15))</f>
        <v>#DIV/0!</v>
      </c>
      <c r="AI56" s="401"/>
      <c r="AJ56" s="401"/>
      <c r="AK56" s="401"/>
      <c r="AL56" s="401"/>
      <c r="AM56" s="475" t="e">
        <f>IF($AO$46="Yes",AM54,AM54*SUM($U$14:$X$15))</f>
        <v>#DIV/0!</v>
      </c>
      <c r="AN56" s="476"/>
      <c r="AO56" s="476"/>
      <c r="AP56" s="476"/>
      <c r="AQ56" s="477"/>
    </row>
    <row r="57" spans="3:43" s="1" customFormat="1" ht="12.75">
      <c r="C57" s="478"/>
      <c r="D57" s="478"/>
      <c r="E57" s="478"/>
      <c r="F57" s="478"/>
      <c r="G57" s="478"/>
      <c r="H57" s="478"/>
      <c r="I57" s="478"/>
      <c r="J57" s="478"/>
      <c r="K57" s="478"/>
      <c r="L57" s="478"/>
      <c r="M57" s="478"/>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69" t="e">
        <f>IF(AO46="Yes",AM56,AM56*AL14)</f>
        <v>#DIV/0!</v>
      </c>
      <c r="AN57" s="470"/>
      <c r="AO57" s="470"/>
      <c r="AP57" s="470"/>
      <c r="AQ57" s="471"/>
    </row>
    <row r="58" spans="3:43" s="1" customFormat="1" ht="12.75">
      <c r="C58" s="68"/>
      <c r="D58" s="68"/>
      <c r="E58" s="68"/>
      <c r="F58" s="68"/>
      <c r="G58" s="68"/>
      <c r="H58" s="68"/>
      <c r="I58" s="68"/>
      <c r="J58" s="68"/>
      <c r="K58" s="68"/>
      <c r="L58" s="68"/>
      <c r="M58" s="68"/>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100"/>
      <c r="AN58" s="100"/>
      <c r="AO58" s="100"/>
      <c r="AP58" s="100"/>
      <c r="AQ58" s="100"/>
    </row>
    <row r="59" spans="3:43" s="1" customFormat="1" ht="12.75">
      <c r="C59" s="68"/>
      <c r="D59" s="68"/>
      <c r="E59" s="68"/>
      <c r="F59" s="68"/>
      <c r="G59" s="68"/>
      <c r="H59" s="68"/>
      <c r="I59" s="68"/>
      <c r="J59" s="68"/>
      <c r="K59" s="68"/>
      <c r="L59" s="68"/>
      <c r="M59" s="68"/>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100"/>
      <c r="AN59" s="100"/>
      <c r="AO59" s="100"/>
      <c r="AP59" s="100"/>
      <c r="AQ59" s="100"/>
    </row>
    <row r="60" spans="1:7" s="1" customFormat="1" ht="12.75">
      <c r="A60" s="25" t="s">
        <v>149</v>
      </c>
      <c r="G60" s="5"/>
    </row>
    <row r="61" spans="1:45" s="1" customFormat="1" ht="12.75">
      <c r="A61" s="163"/>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5"/>
    </row>
    <row r="62" spans="1:45" s="1" customFormat="1" ht="12.75">
      <c r="A62" s="166"/>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8"/>
    </row>
    <row r="63" spans="1:45" s="1" customFormat="1" ht="12.75">
      <c r="A63" s="166"/>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8"/>
    </row>
    <row r="64" spans="1:45" s="1" customFormat="1" ht="12.75">
      <c r="A64" s="16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8"/>
    </row>
    <row r="65" spans="1:45" s="1" customFormat="1" ht="12.75">
      <c r="A65" s="166"/>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8"/>
    </row>
    <row r="66" spans="1:45" s="1" customFormat="1" ht="12.75">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1"/>
    </row>
    <row r="67" spans="3:43" s="1" customFormat="1" ht="12.75">
      <c r="C67" s="68"/>
      <c r="D67" s="68"/>
      <c r="E67" s="68"/>
      <c r="F67" s="68"/>
      <c r="G67" s="68"/>
      <c r="H67" s="68"/>
      <c r="I67" s="68"/>
      <c r="J67" s="68"/>
      <c r="K67" s="68"/>
      <c r="L67" s="68"/>
      <c r="M67" s="68"/>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100"/>
      <c r="AN67" s="100"/>
      <c r="AO67" s="100"/>
      <c r="AP67" s="100"/>
      <c r="AQ67" s="100"/>
    </row>
    <row r="68" spans="1:45" ht="12.75">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row>
  </sheetData>
  <sheetProtection password="C780" sheet="1" objects="1" scenarios="1"/>
  <mergeCells count="92">
    <mergeCell ref="M9:Z9"/>
    <mergeCell ref="C12:P13"/>
    <mergeCell ref="N35:Y36"/>
    <mergeCell ref="AL15:AP15"/>
    <mergeCell ref="C16:P16"/>
    <mergeCell ref="Q16:T16"/>
    <mergeCell ref="U16:X16"/>
    <mergeCell ref="AB16:AF16"/>
    <mergeCell ref="AG16:AK16"/>
    <mergeCell ref="AL16:AP16"/>
    <mergeCell ref="A1:AS1"/>
    <mergeCell ref="A2:AS2"/>
    <mergeCell ref="M4:Z4"/>
    <mergeCell ref="M8:Z8"/>
    <mergeCell ref="M5:Z5"/>
    <mergeCell ref="M6:Z6"/>
    <mergeCell ref="A61:AS66"/>
    <mergeCell ref="AC54:AG55"/>
    <mergeCell ref="AB12:AF13"/>
    <mergeCell ref="AG12:AK13"/>
    <mergeCell ref="AL12:AP13"/>
    <mergeCell ref="C14:P14"/>
    <mergeCell ref="Q14:T14"/>
    <mergeCell ref="U14:X14"/>
    <mergeCell ref="Z35:AE36"/>
    <mergeCell ref="N25:AB26"/>
    <mergeCell ref="C15:P15"/>
    <mergeCell ref="Q15:T15"/>
    <mergeCell ref="AH31:AJ31"/>
    <mergeCell ref="Q12:T13"/>
    <mergeCell ref="U12:X13"/>
    <mergeCell ref="AC25:AI26"/>
    <mergeCell ref="A29:AS29"/>
    <mergeCell ref="AB14:AF14"/>
    <mergeCell ref="AB15:AF15"/>
    <mergeCell ref="U15:X15"/>
    <mergeCell ref="AG15:AK15"/>
    <mergeCell ref="AG14:AK14"/>
    <mergeCell ref="AL14:AP14"/>
    <mergeCell ref="C48:M49"/>
    <mergeCell ref="C17:P17"/>
    <mergeCell ref="Q17:T17"/>
    <mergeCell ref="U17:X17"/>
    <mergeCell ref="AC23:AI24"/>
    <mergeCell ref="A44:AS44"/>
    <mergeCell ref="N37:Y38"/>
    <mergeCell ref="C52:M53"/>
    <mergeCell ref="AC52:AG53"/>
    <mergeCell ref="AH48:AL49"/>
    <mergeCell ref="N50:R51"/>
    <mergeCell ref="C50:M51"/>
    <mergeCell ref="N48:R49"/>
    <mergeCell ref="N52:R53"/>
    <mergeCell ref="S52:W53"/>
    <mergeCell ref="X52:AB53"/>
    <mergeCell ref="AC48:AG49"/>
    <mergeCell ref="N39:Y40"/>
    <mergeCell ref="N33:Y34"/>
    <mergeCell ref="Z33:AE34"/>
    <mergeCell ref="Z39:AE39"/>
    <mergeCell ref="Z40:AE40"/>
    <mergeCell ref="Z37:AE38"/>
    <mergeCell ref="C54:M55"/>
    <mergeCell ref="AC56:AG57"/>
    <mergeCell ref="AH56:AL57"/>
    <mergeCell ref="N54:R55"/>
    <mergeCell ref="C56:M57"/>
    <mergeCell ref="N56:R57"/>
    <mergeCell ref="S56:W57"/>
    <mergeCell ref="X56:AB57"/>
    <mergeCell ref="S54:W55"/>
    <mergeCell ref="X54:AB55"/>
    <mergeCell ref="AC50:AG51"/>
    <mergeCell ref="N19:AB20"/>
    <mergeCell ref="AC19:AI20"/>
    <mergeCell ref="N21:AB22"/>
    <mergeCell ref="AC21:AI22"/>
    <mergeCell ref="S50:W51"/>
    <mergeCell ref="X50:AB51"/>
    <mergeCell ref="S48:W49"/>
    <mergeCell ref="X48:AB49"/>
    <mergeCell ref="N23:AB24"/>
    <mergeCell ref="AM57:AQ57"/>
    <mergeCell ref="AO46:AQ46"/>
    <mergeCell ref="AH52:AL53"/>
    <mergeCell ref="AM52:AQ53"/>
    <mergeCell ref="AH50:AL51"/>
    <mergeCell ref="AM50:AQ51"/>
    <mergeCell ref="AH54:AL55"/>
    <mergeCell ref="AM54:AQ55"/>
    <mergeCell ref="AM56:AQ56"/>
    <mergeCell ref="AM48:AQ49"/>
  </mergeCells>
  <printOptions horizontalCentered="1"/>
  <pageMargins left="0.5" right="0.5" top="1" bottom="1" header="0.5" footer="0.5"/>
  <pageSetup horizontalDpi="600" verticalDpi="600" orientation="portrait" scale="96" r:id="rId1"/>
  <headerFooter alignWithMargins="0">
    <oddHeader>&amp;C&amp;"Times New Roman,Bold"&amp;14HOME MATCH SPREADSHEET</oddHeader>
    <oddFooter>&amp;L&amp;"Times New Roman,Regular"&amp;8&amp;A
Page &amp;P of &amp;N&amp;R&amp;"Times New Roman,Regular"&amp;8HOME Match Spreadsheet
July 2007</oddFoot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Housing Finance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BrianP</dc:creator>
  <cp:keywords/>
  <dc:description/>
  <cp:lastModifiedBy>ARakowski</cp:lastModifiedBy>
  <cp:lastPrinted>2007-06-05T20:51:41Z</cp:lastPrinted>
  <dcterms:created xsi:type="dcterms:W3CDTF">2004-01-26T16:54:55Z</dcterms:created>
  <dcterms:modified xsi:type="dcterms:W3CDTF">2012-04-02T17:23:07Z</dcterms:modified>
  <cp:category/>
  <cp:version/>
  <cp:contentType/>
  <cp:contentStatus/>
</cp:coreProperties>
</file>