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mmunity Services\CoC\BoS NOFA\IHCDA Board Presentations\2021\"/>
    </mc:Choice>
  </mc:AlternateContent>
  <xr:revisionPtr revIDLastSave="0" documentId="13_ncr:1_{8BB34666-A92A-430B-8745-4C79DEC67DFF}" xr6:coauthVersionLast="47" xr6:coauthVersionMax="47" xr10:uidLastSave="{00000000-0000-0000-0000-000000000000}"/>
  <bookViews>
    <workbookView xWindow="-110" yWindow="-110" windowWidth="19420" windowHeight="10420" xr2:uid="{1F652588-154C-496F-A728-45F5672AE286}"/>
  </bookViews>
  <sheets>
    <sheet name="Sheet1" sheetId="1" r:id="rId1"/>
  </sheets>
  <definedNames>
    <definedName name="_xlnm._FilterDatabase" localSheetId="0" hidden="1">Sheet1!$A$2:$L$71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9" i="1" l="1"/>
  <c r="L73" i="1"/>
  <c r="N73" i="1" s="1"/>
  <c r="N74" i="1" s="1"/>
  <c r="N75" i="1" s="1"/>
  <c r="N76" i="1" s="1"/>
  <c r="N77" i="1" s="1"/>
  <c r="O81" i="1"/>
  <c r="O82" i="1" s="1"/>
  <c r="M92" i="1" s="1"/>
  <c r="M3" i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90" i="1" l="1"/>
  <c r="N78" i="1"/>
  <c r="N79" i="1" s="1"/>
  <c r="N80" i="1" s="1"/>
  <c r="M94" i="1" l="1"/>
  <c r="N85" i="1"/>
</calcChain>
</file>

<file path=xl/sharedStrings.xml><?xml version="1.0" encoding="utf-8"?>
<sst xmlns="http://schemas.openxmlformats.org/spreadsheetml/2006/main" count="451" uniqueCount="222">
  <si>
    <t>Rank</t>
  </si>
  <si>
    <t>Tier</t>
  </si>
  <si>
    <t>Score</t>
  </si>
  <si>
    <t>Recipient Name</t>
  </si>
  <si>
    <t>Subrecipient Name</t>
  </si>
  <si>
    <t>Project Name</t>
  </si>
  <si>
    <t>PIN</t>
  </si>
  <si>
    <t>Proj Type</t>
  </si>
  <si>
    <t># Units</t>
  </si>
  <si>
    <t>Region</t>
  </si>
  <si>
    <t>A Better Way Services, Inc.</t>
  </si>
  <si>
    <t>ABW Rapid Rehousing</t>
  </si>
  <si>
    <t>IN0192</t>
  </si>
  <si>
    <t>RRH</t>
  </si>
  <si>
    <t>Centerstone Indiana</t>
  </si>
  <si>
    <t>Martinsville Plaza Apartments</t>
  </si>
  <si>
    <t>IN0039</t>
  </si>
  <si>
    <t>PSH</t>
  </si>
  <si>
    <t>Lafayette Transitional Housing Center</t>
  </si>
  <si>
    <t>LTHC Rapid Re-Housing</t>
  </si>
  <si>
    <t>IN0178</t>
  </si>
  <si>
    <t>Life Treatment Centers</t>
  </si>
  <si>
    <t>Life Treatment FY2019</t>
  </si>
  <si>
    <t>2a</t>
  </si>
  <si>
    <t>Indiana University Health Bloomington, Inc.</t>
  </si>
  <si>
    <t>FY2019 Housing Links</t>
  </si>
  <si>
    <t>IN0105</t>
  </si>
  <si>
    <t>Housing Opportunities Inc.</t>
  </si>
  <si>
    <t>Perm 4</t>
  </si>
  <si>
    <t>IN0045</t>
  </si>
  <si>
    <t>Mental Health America of West Central Indiana</t>
  </si>
  <si>
    <t>Community Younity Center</t>
  </si>
  <si>
    <t>IN0023</t>
  </si>
  <si>
    <t>Supportive Housing Turnock Group Home</t>
  </si>
  <si>
    <t>IN0013</t>
  </si>
  <si>
    <t>JUMPSTART RRH</t>
  </si>
  <si>
    <t>IN0182</t>
  </si>
  <si>
    <t>ECHO Housing Corporation</t>
  </si>
  <si>
    <t xml:space="preserve">Lucas Place </t>
  </si>
  <si>
    <t>IN0166</t>
  </si>
  <si>
    <t>IHCDA</t>
  </si>
  <si>
    <t>Porter-Starke Services Inc.</t>
  </si>
  <si>
    <t xml:space="preserve">South Shore Commons </t>
  </si>
  <si>
    <t>IN0109</t>
  </si>
  <si>
    <t>1a</t>
  </si>
  <si>
    <t>Perm 5</t>
  </si>
  <si>
    <t>IN0104</t>
  </si>
  <si>
    <t>Edgewater Health</t>
  </si>
  <si>
    <t xml:space="preserve">Edgewater Scattered Site PSH </t>
  </si>
  <si>
    <t>IN0024</t>
  </si>
  <si>
    <t xml:space="preserve">Caldwell House PH </t>
  </si>
  <si>
    <t>IN0161</t>
  </si>
  <si>
    <t>Housing Opportunities</t>
  </si>
  <si>
    <t>Housing Opps McCord Rapid Rehousing</t>
  </si>
  <si>
    <t>IN0171</t>
  </si>
  <si>
    <t>FY2019 Bridges Supportive Housing</t>
  </si>
  <si>
    <t>IN0124</t>
  </si>
  <si>
    <t xml:space="preserve">Oaklawn Psychiatric Center </t>
  </si>
  <si>
    <t>Supportive Housing Rental Assistance</t>
  </si>
  <si>
    <t>IN0012</t>
  </si>
  <si>
    <t>Sojourner Truth House Inc</t>
  </si>
  <si>
    <t xml:space="preserve">Gary Pathway </t>
  </si>
  <si>
    <t>IN0090</t>
  </si>
  <si>
    <t>Regional Mental Health Center</t>
  </si>
  <si>
    <t xml:space="preserve">RMHC Scattered Site PSH </t>
  </si>
  <si>
    <t>IN0065</t>
  </si>
  <si>
    <t>Meridian Health Services</t>
  </si>
  <si>
    <t xml:space="preserve">IHCDA COC III </t>
  </si>
  <si>
    <t>IN0155</t>
  </si>
  <si>
    <t>Integrated PSH I, Walnut Commons</t>
  </si>
  <si>
    <t>IN0167</t>
  </si>
  <si>
    <t>Beacon Inc</t>
  </si>
  <si>
    <t>dba Shalom Community Center</t>
  </si>
  <si>
    <t>Crawford Homes Consolidated</t>
  </si>
  <si>
    <t>IN0147</t>
  </si>
  <si>
    <t>Community Howard</t>
  </si>
  <si>
    <t>IHCDA CoC III FY2019</t>
  </si>
  <si>
    <t>Housing Opps Porter Starke Supportive Housing</t>
  </si>
  <si>
    <t>IN0136</t>
  </si>
  <si>
    <t>AIDS Ministries / AIDS Assist</t>
  </si>
  <si>
    <t>PSH AMAA</t>
  </si>
  <si>
    <t>IN0174</t>
  </si>
  <si>
    <t xml:space="preserve">New Start Scattered Site Housing </t>
  </si>
  <si>
    <t>IN0123</t>
  </si>
  <si>
    <t xml:space="preserve">Centerstone Dunn Supportive Housing </t>
  </si>
  <si>
    <t>IN0103</t>
  </si>
  <si>
    <t>Oaklawn Psychiatric Center</t>
  </si>
  <si>
    <t>Chapman West/Lincoln West Consolidated</t>
  </si>
  <si>
    <t>IN0149</t>
  </si>
  <si>
    <t>Creekview</t>
  </si>
  <si>
    <t>IN0118</t>
  </si>
  <si>
    <t>Mental Health America in Allen County</t>
  </si>
  <si>
    <t>Cedars Hope I MHANI</t>
  </si>
  <si>
    <t>IN0125</t>
  </si>
  <si>
    <t xml:space="preserve">Limestone PH </t>
  </si>
  <si>
    <t>IN0177</t>
  </si>
  <si>
    <t>CMHC, Inc.</t>
  </si>
  <si>
    <t>Batesville Permanent Housing I</t>
  </si>
  <si>
    <t>IN0088</t>
  </si>
  <si>
    <t>ABW Joint PH RRH TH 2019</t>
  </si>
  <si>
    <t>IN0220</t>
  </si>
  <si>
    <t>TH-RRH</t>
  </si>
  <si>
    <t>LTHC Union Place PSH Apartments</t>
  </si>
  <si>
    <t>IN0203</t>
  </si>
  <si>
    <t>Family Service Association of Howard County, Inc.</t>
  </si>
  <si>
    <t>Jackson Street Commons</t>
  </si>
  <si>
    <t>IN0159</t>
  </si>
  <si>
    <t>Family Service Association of Howard County, Inc</t>
  </si>
  <si>
    <t xml:space="preserve">FSAHC RRH </t>
  </si>
  <si>
    <t>IN0193</t>
  </si>
  <si>
    <t>YOUnity Village/Terra Firma Consolidated</t>
  </si>
  <si>
    <t>IN0133</t>
  </si>
  <si>
    <t>Kosciusko County Shelter for Abuse, Inc.</t>
  </si>
  <si>
    <t xml:space="preserve">Kosciusko County RRH </t>
  </si>
  <si>
    <t>IN0168</t>
  </si>
  <si>
    <t>Preservation Non-Profit Housing Corp</t>
  </si>
  <si>
    <t>NWI Veterans Village Homes for Heroes</t>
  </si>
  <si>
    <t>IN0160</t>
  </si>
  <si>
    <t>Park Center, Inc.</t>
  </si>
  <si>
    <t>Park Center PSH</t>
  </si>
  <si>
    <t>IN0150</t>
  </si>
  <si>
    <t>Aurora, Inc.</t>
  </si>
  <si>
    <t>Vision 1505 CoC FY2019 Renewal Project</t>
  </si>
  <si>
    <t>IN0151</t>
  </si>
  <si>
    <t xml:space="preserve">Lucas Place II/Renaissance 16 </t>
  </si>
  <si>
    <t>IN0135</t>
  </si>
  <si>
    <t>Garvin Lofts</t>
  </si>
  <si>
    <t>IN0195</t>
  </si>
  <si>
    <t>Lawrenceburg Consolidated Permanent Housing</t>
  </si>
  <si>
    <t>IN0121</t>
  </si>
  <si>
    <t>LifeSpring</t>
  </si>
  <si>
    <t>LifeSpring PSH FY2019</t>
  </si>
  <si>
    <t>Integrated Permanent Supportive Housing I</t>
  </si>
  <si>
    <t>Batesville Permanent Housing II</t>
  </si>
  <si>
    <t>IN0163</t>
  </si>
  <si>
    <t xml:space="preserve">Centerstone Stepping Stones  </t>
  </si>
  <si>
    <t>IN0053</t>
  </si>
  <si>
    <t xml:space="preserve">TH  </t>
  </si>
  <si>
    <t>Aspire Indiana, Inc.</t>
  </si>
  <si>
    <t xml:space="preserve">IHCDA COC II </t>
  </si>
  <si>
    <t>IN0148</t>
  </si>
  <si>
    <t xml:space="preserve">Lawrenceburg II </t>
  </si>
  <si>
    <t>IN0107</t>
  </si>
  <si>
    <t xml:space="preserve">Centerstone SCCMHC S+C </t>
  </si>
  <si>
    <t>IN0048</t>
  </si>
  <si>
    <t>Brightpoint (Community Action of NE Indiana dba Brightpoint)</t>
  </si>
  <si>
    <t>Brightpoint PSH FY2019 Combined Renewal Expansion</t>
  </si>
  <si>
    <t>IN0019</t>
  </si>
  <si>
    <t>IHCDA COC II</t>
  </si>
  <si>
    <t>Cinniare Solutions Corporation</t>
  </si>
  <si>
    <t>Marion Veterans Program</t>
  </si>
  <si>
    <t>IN0172</t>
  </si>
  <si>
    <t>Aspire Mainstream II</t>
  </si>
  <si>
    <t>IN0093</t>
  </si>
  <si>
    <t>Continuum of Care Renewal</t>
  </si>
  <si>
    <t>IN0215</t>
  </si>
  <si>
    <t>IHCDA State-Wide DV RRH FY2019</t>
  </si>
  <si>
    <t>IN0216</t>
  </si>
  <si>
    <t>3,4,5,8,12</t>
  </si>
  <si>
    <t>Edgewater Systems for Balanced Living Inc</t>
  </si>
  <si>
    <t>Phoenix Renewal 2020-2021 II</t>
  </si>
  <si>
    <t>IN0046</t>
  </si>
  <si>
    <t>Center for the Homeless</t>
  </si>
  <si>
    <t xml:space="preserve">Center for the Homeless PSH </t>
  </si>
  <si>
    <t>IN0180</t>
  </si>
  <si>
    <t>Aurora</t>
  </si>
  <si>
    <t xml:space="preserve">Aurora Evansville Beacon PSH </t>
  </si>
  <si>
    <t>IN0154</t>
  </si>
  <si>
    <t>IHCDA State-Wide DV TH-RRH FY2019</t>
  </si>
  <si>
    <t>IN0217</t>
  </si>
  <si>
    <t>CoC of NWI</t>
  </si>
  <si>
    <t>CoC Network of NWI RRH</t>
  </si>
  <si>
    <t>IN0183</t>
  </si>
  <si>
    <t xml:space="preserve">Vevay I, II Consolidated </t>
  </si>
  <si>
    <t>IN0067</t>
  </si>
  <si>
    <t>Center for the Homeless RRH</t>
  </si>
  <si>
    <t>IN0189</t>
  </si>
  <si>
    <t>YWCA North Central Indiana</t>
  </si>
  <si>
    <t>TH-RRH Joint Transitional Housing DV</t>
  </si>
  <si>
    <t>IN0206</t>
  </si>
  <si>
    <t>2, 2a</t>
  </si>
  <si>
    <t>City of Lafayette</t>
  </si>
  <si>
    <t>IHCDA CoC III Lafayette</t>
  </si>
  <si>
    <t>N/A</t>
  </si>
  <si>
    <t>Coodinated Entry SSO FY2019</t>
  </si>
  <si>
    <t>HMIS BOS FY2019</t>
  </si>
  <si>
    <t>IHCDA DV Coordinated Entry FY2019</t>
  </si>
  <si>
    <t>IN0145</t>
  </si>
  <si>
    <t>IN0162</t>
  </si>
  <si>
    <t>SSO</t>
  </si>
  <si>
    <t>ARA</t>
  </si>
  <si>
    <t>LTHC SSO CE</t>
  </si>
  <si>
    <t>LTHC DV RRH Expansion</t>
  </si>
  <si>
    <t>LTHC RRH Expansion</t>
  </si>
  <si>
    <t xml:space="preserve">Beacon, Inc. </t>
  </si>
  <si>
    <t>Beacon Blooming Families</t>
  </si>
  <si>
    <t>Sheltering Wings</t>
  </si>
  <si>
    <t xml:space="preserve">Haven Homes </t>
  </si>
  <si>
    <t>TH to RRH for DV Program Expansion</t>
  </si>
  <si>
    <t>The Promise Home</t>
  </si>
  <si>
    <t>New</t>
  </si>
  <si>
    <t xml:space="preserve">Status </t>
  </si>
  <si>
    <t>Current</t>
  </si>
  <si>
    <t>New/DV</t>
  </si>
  <si>
    <t>Running ARA-Current</t>
  </si>
  <si>
    <t>Running ARA-New</t>
  </si>
  <si>
    <t>Running ARA-New DV</t>
  </si>
  <si>
    <t>Available Bonus</t>
  </si>
  <si>
    <t>Remaining</t>
  </si>
  <si>
    <t>Planning Grant</t>
  </si>
  <si>
    <t>IHCDA HMIS Expansion</t>
  </si>
  <si>
    <t>IHCDA CE Expansion</t>
  </si>
  <si>
    <t>IHCDA EHV SSO FY2021</t>
  </si>
  <si>
    <t>DV</t>
  </si>
  <si>
    <r>
      <t>A Better Way (</t>
    </r>
    <r>
      <rPr>
        <i/>
        <sz val="11"/>
        <color theme="1"/>
        <rFont val="Calibri"/>
        <family val="2"/>
        <scheme val="minor"/>
      </rPr>
      <t>Bridges Community Services, Inc.</t>
    </r>
    <r>
      <rPr>
        <sz val="11"/>
        <color theme="1"/>
        <rFont val="Calibri"/>
        <family val="2"/>
        <scheme val="minor"/>
      </rPr>
      <t>)</t>
    </r>
  </si>
  <si>
    <t>Total CoC Request</t>
  </si>
  <si>
    <t xml:space="preserve">Annual Renewal Demand </t>
  </si>
  <si>
    <t>Allowable Bonus Funding</t>
  </si>
  <si>
    <t>Additional DV Bonus Funds</t>
  </si>
  <si>
    <t>Available Reallocation</t>
  </si>
  <si>
    <t>COC Funding Summary</t>
  </si>
  <si>
    <t>Exhibit B - FY2021 IN-502 COC Ranking and Scoring Summary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</si>
</sst>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 applyProtection="1">
      <alignment horizontal="left" vertical="center" wrapText="1"/>
      <protection locked="0"/>
    </xf>
    <xf numFmtId="164" fontId="0" fillId="0" borderId="1" xfId="1" applyNumberFormat="1" applyFont="1" applyBorder="1"/>
    <xf numFmtId="1" fontId="0" fillId="0" borderId="1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wrapText="1"/>
    </xf>
    <xf numFmtId="0" fontId="0" fillId="0" borderId="6" xfId="0" applyFill="1" applyBorder="1" applyAlignment="1" applyProtection="1">
      <alignment horizontal="left" vertical="center" wrapText="1"/>
      <protection locked="0"/>
    </xf>
    <xf numFmtId="0" fontId="0" fillId="0" borderId="6" xfId="0" applyFill="1" applyBorder="1" applyAlignment="1">
      <alignment horizontal="center"/>
    </xf>
    <xf numFmtId="164" fontId="0" fillId="0" borderId="2" xfId="1" applyNumberFormat="1" applyFont="1" applyFill="1" applyBorder="1" applyAlignment="1">
      <alignment horizontal="center" wrapText="1"/>
    </xf>
    <xf numFmtId="164" fontId="0" fillId="0" borderId="2" xfId="1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 applyAlignment="1">
      <alignment wrapText="1"/>
    </xf>
    <xf numFmtId="164" fontId="0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1CF5A-5093-48B0-A3AA-59FFBC7B4686}">
  <dimension ref="A1:O96"/>
  <sheetViews>
    <sheetView tabSelected="1" zoomScaleNormal="100" workbookViewId="0">
      <pane ySplit="2" topLeftCell="A3" activePane="bottomLeft" state="frozen"/>
      <selection activeCell="F1" sqref="F1"/>
      <selection pane="bottomLeft" activeCell="E4" sqref="E4"/>
    </sheetView>
  </sheetViews>
  <sheetFormatPr defaultRowHeight="14.5" x14ac:dyDescent="0.35"/>
  <cols>
    <col min="1" max="1" width="9.54296875" bestFit="1" customWidth="1"/>
    <col min="2" max="2" width="8.7265625" bestFit="1" customWidth="1"/>
    <col min="3" max="3" width="10.1796875" bestFit="1" customWidth="1"/>
    <col min="4" max="4" width="10.54296875" bestFit="1" customWidth="1"/>
    <col min="5" max="5" width="44.26953125" bestFit="1" customWidth="1"/>
    <col min="6" max="6" width="53.08984375" bestFit="1" customWidth="1"/>
    <col min="7" max="7" width="41.36328125" bestFit="1" customWidth="1"/>
    <col min="8" max="10" width="8.26953125" customWidth="1"/>
    <col min="11" max="11" width="9.26953125" customWidth="1"/>
    <col min="12" max="12" width="12" bestFit="1" customWidth="1"/>
    <col min="13" max="13" width="17" bestFit="1" customWidth="1"/>
    <col min="14" max="14" width="12.1796875" bestFit="1" customWidth="1"/>
    <col min="15" max="15" width="11.54296875" bestFit="1" customWidth="1"/>
  </cols>
  <sheetData>
    <row r="1" spans="1:15" x14ac:dyDescent="0.35">
      <c r="A1" s="32" t="s">
        <v>221</v>
      </c>
      <c r="B1" s="33"/>
      <c r="C1" s="33"/>
      <c r="D1" s="33"/>
      <c r="E1" s="34"/>
      <c r="F1" s="2"/>
      <c r="G1" s="2"/>
      <c r="H1" s="4"/>
      <c r="I1" s="4"/>
      <c r="J1" s="1"/>
      <c r="K1" s="1"/>
      <c r="L1" s="8"/>
    </row>
    <row r="2" spans="1:15" ht="59.5" customHeight="1" x14ac:dyDescent="0.35">
      <c r="A2" s="5" t="s">
        <v>0</v>
      </c>
      <c r="B2" s="5" t="s">
        <v>1</v>
      </c>
      <c r="C2" s="5" t="s">
        <v>2</v>
      </c>
      <c r="D2" s="5" t="s">
        <v>201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20" t="s">
        <v>190</v>
      </c>
      <c r="M2" s="5" t="s">
        <v>204</v>
      </c>
      <c r="N2" s="5" t="s">
        <v>205</v>
      </c>
      <c r="O2" s="5" t="s">
        <v>206</v>
      </c>
    </row>
    <row r="3" spans="1:15" x14ac:dyDescent="0.35">
      <c r="A3" s="1">
        <v>1</v>
      </c>
      <c r="B3" s="1">
        <v>1</v>
      </c>
      <c r="C3" s="1">
        <v>125</v>
      </c>
      <c r="D3" s="1" t="s">
        <v>202</v>
      </c>
      <c r="E3" s="6" t="s">
        <v>18</v>
      </c>
      <c r="F3" s="6"/>
      <c r="G3" s="6" t="s">
        <v>19</v>
      </c>
      <c r="H3" s="5" t="s">
        <v>20</v>
      </c>
      <c r="I3" s="4" t="s">
        <v>13</v>
      </c>
      <c r="J3" s="1">
        <v>15</v>
      </c>
      <c r="K3" s="1">
        <v>4</v>
      </c>
      <c r="L3" s="21">
        <v>241696</v>
      </c>
      <c r="M3" s="24">
        <f>L3</f>
        <v>241696</v>
      </c>
      <c r="N3" s="3"/>
      <c r="O3" s="3"/>
    </row>
    <row r="4" spans="1:15" x14ac:dyDescent="0.35">
      <c r="A4" s="1">
        <v>2</v>
      </c>
      <c r="B4" s="1">
        <v>1</v>
      </c>
      <c r="C4" s="1">
        <v>125</v>
      </c>
      <c r="D4" s="1" t="s">
        <v>202</v>
      </c>
      <c r="E4" s="6" t="s">
        <v>27</v>
      </c>
      <c r="F4" s="6"/>
      <c r="G4" s="6" t="s">
        <v>28</v>
      </c>
      <c r="H4" s="5" t="s">
        <v>29</v>
      </c>
      <c r="I4" s="4" t="s">
        <v>17</v>
      </c>
      <c r="J4" s="1">
        <v>14</v>
      </c>
      <c r="K4" s="1">
        <v>1</v>
      </c>
      <c r="L4" s="21">
        <v>194905</v>
      </c>
      <c r="M4" s="24">
        <f>M3+L4</f>
        <v>436601</v>
      </c>
      <c r="N4" s="3"/>
      <c r="O4" s="3"/>
    </row>
    <row r="5" spans="1:15" x14ac:dyDescent="0.35">
      <c r="A5" s="1">
        <v>3</v>
      </c>
      <c r="B5" s="1">
        <v>1</v>
      </c>
      <c r="C5" s="1">
        <v>125</v>
      </c>
      <c r="D5" s="1" t="s">
        <v>202</v>
      </c>
      <c r="E5" s="6" t="s">
        <v>21</v>
      </c>
      <c r="F5" s="6"/>
      <c r="G5" s="6" t="s">
        <v>22</v>
      </c>
      <c r="H5" s="4" t="s">
        <v>187</v>
      </c>
      <c r="I5" s="4" t="s">
        <v>17</v>
      </c>
      <c r="J5" s="1">
        <v>12</v>
      </c>
      <c r="K5" s="1" t="s">
        <v>23</v>
      </c>
      <c r="L5" s="21">
        <v>176846</v>
      </c>
      <c r="M5" s="24">
        <f t="shared" ref="M5:M63" si="0">M4+L5</f>
        <v>613447</v>
      </c>
      <c r="N5" s="3"/>
      <c r="O5" s="3"/>
    </row>
    <row r="6" spans="1:15" x14ac:dyDescent="0.35">
      <c r="A6" s="1">
        <v>4</v>
      </c>
      <c r="B6" s="1">
        <v>1</v>
      </c>
      <c r="C6" s="1">
        <v>125</v>
      </c>
      <c r="D6" s="1" t="s">
        <v>202</v>
      </c>
      <c r="E6" s="6" t="s">
        <v>10</v>
      </c>
      <c r="F6" s="6"/>
      <c r="G6" s="6" t="s">
        <v>11</v>
      </c>
      <c r="H6" s="5" t="s">
        <v>12</v>
      </c>
      <c r="I6" s="5" t="s">
        <v>13</v>
      </c>
      <c r="J6" s="1">
        <v>9</v>
      </c>
      <c r="K6" s="1">
        <v>6</v>
      </c>
      <c r="L6" s="21">
        <v>139280</v>
      </c>
      <c r="M6" s="24">
        <f t="shared" si="0"/>
        <v>752727</v>
      </c>
      <c r="N6" s="3"/>
      <c r="O6" s="3"/>
    </row>
    <row r="7" spans="1:15" x14ac:dyDescent="0.35">
      <c r="A7" s="1">
        <v>5</v>
      </c>
      <c r="B7" s="1">
        <v>1</v>
      </c>
      <c r="C7" s="1">
        <v>125</v>
      </c>
      <c r="D7" s="1" t="s">
        <v>202</v>
      </c>
      <c r="E7" s="6" t="s">
        <v>24</v>
      </c>
      <c r="F7" s="6"/>
      <c r="G7" s="6" t="s">
        <v>25</v>
      </c>
      <c r="H7" s="5" t="s">
        <v>26</v>
      </c>
      <c r="I7" s="4" t="s">
        <v>17</v>
      </c>
      <c r="J7" s="1">
        <v>8</v>
      </c>
      <c r="K7" s="1">
        <v>10</v>
      </c>
      <c r="L7" s="21">
        <v>89271</v>
      </c>
      <c r="M7" s="24">
        <f t="shared" si="0"/>
        <v>841998</v>
      </c>
      <c r="N7" s="3"/>
      <c r="O7" s="3"/>
    </row>
    <row r="8" spans="1:15" x14ac:dyDescent="0.35">
      <c r="A8" s="1">
        <v>6</v>
      </c>
      <c r="B8" s="1">
        <v>1</v>
      </c>
      <c r="C8" s="1">
        <v>125</v>
      </c>
      <c r="D8" s="1" t="s">
        <v>202</v>
      </c>
      <c r="E8" s="6" t="s">
        <v>14</v>
      </c>
      <c r="F8" s="6"/>
      <c r="G8" s="6" t="s">
        <v>15</v>
      </c>
      <c r="H8" s="5" t="s">
        <v>16</v>
      </c>
      <c r="I8" s="5" t="s">
        <v>17</v>
      </c>
      <c r="J8" s="1">
        <v>8</v>
      </c>
      <c r="K8" s="1">
        <v>10</v>
      </c>
      <c r="L8" s="21">
        <v>43153</v>
      </c>
      <c r="M8" s="24">
        <f t="shared" si="0"/>
        <v>885151</v>
      </c>
      <c r="N8" s="3"/>
      <c r="O8" s="3"/>
    </row>
    <row r="9" spans="1:15" x14ac:dyDescent="0.35">
      <c r="A9" s="1">
        <v>7</v>
      </c>
      <c r="B9" s="1">
        <v>1</v>
      </c>
      <c r="C9" s="1">
        <v>124</v>
      </c>
      <c r="D9" s="1" t="s">
        <v>202</v>
      </c>
      <c r="E9" s="6" t="s">
        <v>30</v>
      </c>
      <c r="F9" s="6"/>
      <c r="G9" s="6" t="s">
        <v>31</v>
      </c>
      <c r="H9" s="5" t="s">
        <v>32</v>
      </c>
      <c r="I9" s="5" t="s">
        <v>17</v>
      </c>
      <c r="J9" s="1">
        <v>10</v>
      </c>
      <c r="K9" s="1">
        <v>7</v>
      </c>
      <c r="L9" s="21">
        <v>77709</v>
      </c>
      <c r="M9" s="24">
        <f t="shared" si="0"/>
        <v>962860</v>
      </c>
      <c r="N9" s="3"/>
      <c r="O9" s="3"/>
    </row>
    <row r="10" spans="1:15" x14ac:dyDescent="0.35">
      <c r="A10" s="1">
        <v>8</v>
      </c>
      <c r="B10" s="1">
        <v>1</v>
      </c>
      <c r="C10" s="1">
        <v>124</v>
      </c>
      <c r="D10" s="1" t="s">
        <v>202</v>
      </c>
      <c r="E10" s="6" t="s">
        <v>57</v>
      </c>
      <c r="F10" s="6"/>
      <c r="G10" s="6" t="s">
        <v>33</v>
      </c>
      <c r="H10" s="5" t="s">
        <v>34</v>
      </c>
      <c r="I10" s="5" t="s">
        <v>17</v>
      </c>
      <c r="J10" s="1">
        <v>8</v>
      </c>
      <c r="K10" s="1" t="s">
        <v>23</v>
      </c>
      <c r="L10" s="21">
        <v>412040</v>
      </c>
      <c r="M10" s="24">
        <f t="shared" si="0"/>
        <v>1374900</v>
      </c>
      <c r="N10" s="3"/>
      <c r="O10" s="3"/>
    </row>
    <row r="11" spans="1:15" x14ac:dyDescent="0.35">
      <c r="A11" s="1">
        <v>9</v>
      </c>
      <c r="B11" s="1">
        <v>1</v>
      </c>
      <c r="C11" s="1">
        <v>123</v>
      </c>
      <c r="D11" s="1" t="s">
        <v>202</v>
      </c>
      <c r="E11" s="6" t="s">
        <v>214</v>
      </c>
      <c r="F11" s="6"/>
      <c r="G11" s="6" t="s">
        <v>35</v>
      </c>
      <c r="H11" s="5" t="s">
        <v>36</v>
      </c>
      <c r="I11" s="5" t="s">
        <v>13</v>
      </c>
      <c r="J11" s="1">
        <v>18</v>
      </c>
      <c r="K11" s="1">
        <v>6</v>
      </c>
      <c r="L11" s="21">
        <v>224145</v>
      </c>
      <c r="M11" s="24">
        <f t="shared" si="0"/>
        <v>1599045</v>
      </c>
      <c r="N11" s="3"/>
      <c r="O11" s="3"/>
    </row>
    <row r="12" spans="1:15" x14ac:dyDescent="0.35">
      <c r="A12" s="1">
        <v>10</v>
      </c>
      <c r="B12" s="1">
        <v>1</v>
      </c>
      <c r="C12" s="1">
        <v>120</v>
      </c>
      <c r="D12" s="1" t="s">
        <v>202</v>
      </c>
      <c r="E12" s="6" t="s">
        <v>40</v>
      </c>
      <c r="F12" s="6" t="s">
        <v>41</v>
      </c>
      <c r="G12" s="6" t="s">
        <v>42</v>
      </c>
      <c r="H12" s="5" t="s">
        <v>43</v>
      </c>
      <c r="I12" s="5" t="s">
        <v>17</v>
      </c>
      <c r="J12" s="4">
        <v>36</v>
      </c>
      <c r="K12" s="5" t="s">
        <v>44</v>
      </c>
      <c r="L12" s="21">
        <v>317937</v>
      </c>
      <c r="M12" s="24">
        <f t="shared" si="0"/>
        <v>1916982</v>
      </c>
      <c r="N12" s="3"/>
      <c r="O12" s="3"/>
    </row>
    <row r="13" spans="1:15" x14ac:dyDescent="0.35">
      <c r="A13" s="1">
        <v>11</v>
      </c>
      <c r="B13" s="1">
        <v>1</v>
      </c>
      <c r="C13" s="1">
        <v>120</v>
      </c>
      <c r="D13" s="1" t="s">
        <v>202</v>
      </c>
      <c r="E13" s="6" t="s">
        <v>27</v>
      </c>
      <c r="F13" s="6"/>
      <c r="G13" s="6" t="s">
        <v>45</v>
      </c>
      <c r="H13" s="5" t="s">
        <v>46</v>
      </c>
      <c r="I13" s="4" t="s">
        <v>17</v>
      </c>
      <c r="J13" s="1">
        <v>20</v>
      </c>
      <c r="K13" s="1">
        <v>1</v>
      </c>
      <c r="L13" s="21">
        <v>259785</v>
      </c>
      <c r="M13" s="24">
        <f t="shared" si="0"/>
        <v>2176767</v>
      </c>
      <c r="N13" s="3"/>
      <c r="O13" s="3"/>
    </row>
    <row r="14" spans="1:15" x14ac:dyDescent="0.35">
      <c r="A14" s="1">
        <v>12</v>
      </c>
      <c r="B14" s="1">
        <v>1</v>
      </c>
      <c r="C14" s="1">
        <v>120</v>
      </c>
      <c r="D14" s="1" t="s">
        <v>202</v>
      </c>
      <c r="E14" s="6" t="s">
        <v>37</v>
      </c>
      <c r="F14" s="6"/>
      <c r="G14" s="6" t="s">
        <v>38</v>
      </c>
      <c r="H14" s="5" t="s">
        <v>39</v>
      </c>
      <c r="I14" s="5" t="s">
        <v>17</v>
      </c>
      <c r="J14" s="1">
        <v>20</v>
      </c>
      <c r="K14" s="1">
        <v>12</v>
      </c>
      <c r="L14" s="21">
        <v>110430</v>
      </c>
      <c r="M14" s="24">
        <f t="shared" si="0"/>
        <v>2287197</v>
      </c>
      <c r="N14" s="3"/>
      <c r="O14" s="3"/>
    </row>
    <row r="15" spans="1:15" x14ac:dyDescent="0.35">
      <c r="A15" s="1">
        <v>13</v>
      </c>
      <c r="B15" s="1">
        <v>1</v>
      </c>
      <c r="C15" s="1">
        <v>115</v>
      </c>
      <c r="D15" s="1" t="s">
        <v>202</v>
      </c>
      <c r="E15" s="6" t="s">
        <v>57</v>
      </c>
      <c r="F15" s="6"/>
      <c r="G15" s="6" t="s">
        <v>58</v>
      </c>
      <c r="H15" s="5" t="s">
        <v>59</v>
      </c>
      <c r="I15" s="5" t="s">
        <v>17</v>
      </c>
      <c r="J15" s="1">
        <v>67</v>
      </c>
      <c r="K15" s="1" t="s">
        <v>23</v>
      </c>
      <c r="L15" s="21">
        <v>121310</v>
      </c>
      <c r="M15" s="24">
        <f t="shared" si="0"/>
        <v>2408507</v>
      </c>
      <c r="N15" s="3"/>
      <c r="O15" s="3"/>
    </row>
    <row r="16" spans="1:15" x14ac:dyDescent="0.35">
      <c r="A16" s="1">
        <v>14</v>
      </c>
      <c r="B16" s="1">
        <v>1</v>
      </c>
      <c r="C16" s="1">
        <v>115</v>
      </c>
      <c r="D16" s="1" t="s">
        <v>202</v>
      </c>
      <c r="E16" s="6" t="s">
        <v>40</v>
      </c>
      <c r="F16" s="6" t="s">
        <v>60</v>
      </c>
      <c r="G16" s="6" t="s">
        <v>61</v>
      </c>
      <c r="H16" s="5" t="s">
        <v>62</v>
      </c>
      <c r="I16" s="5" t="s">
        <v>17</v>
      </c>
      <c r="J16" s="4">
        <v>50</v>
      </c>
      <c r="K16" s="5" t="s">
        <v>44</v>
      </c>
      <c r="L16" s="21">
        <v>509582</v>
      </c>
      <c r="M16" s="24">
        <f t="shared" si="0"/>
        <v>2918089</v>
      </c>
      <c r="N16" s="3"/>
      <c r="O16" s="3"/>
    </row>
    <row r="17" spans="1:15" x14ac:dyDescent="0.35">
      <c r="A17" s="1">
        <v>15</v>
      </c>
      <c r="B17" s="1">
        <v>1</v>
      </c>
      <c r="C17" s="1">
        <v>115</v>
      </c>
      <c r="D17" s="1" t="s">
        <v>202</v>
      </c>
      <c r="E17" s="6" t="s">
        <v>40</v>
      </c>
      <c r="F17" s="6" t="s">
        <v>47</v>
      </c>
      <c r="G17" s="6" t="s">
        <v>48</v>
      </c>
      <c r="H17" s="5" t="s">
        <v>49</v>
      </c>
      <c r="I17" s="5" t="s">
        <v>17</v>
      </c>
      <c r="J17" s="4">
        <v>19</v>
      </c>
      <c r="K17" s="1" t="s">
        <v>44</v>
      </c>
      <c r="L17" s="21">
        <v>201686</v>
      </c>
      <c r="M17" s="24">
        <f t="shared" si="0"/>
        <v>3119775</v>
      </c>
      <c r="N17" s="3"/>
      <c r="O17" s="3"/>
    </row>
    <row r="18" spans="1:15" x14ac:dyDescent="0.35">
      <c r="A18" s="1">
        <v>16</v>
      </c>
      <c r="B18" s="1">
        <v>1</v>
      </c>
      <c r="C18" s="1">
        <v>115</v>
      </c>
      <c r="D18" s="1" t="s">
        <v>202</v>
      </c>
      <c r="E18" s="6" t="s">
        <v>24</v>
      </c>
      <c r="F18" s="6"/>
      <c r="G18" s="6" t="s">
        <v>55</v>
      </c>
      <c r="H18" s="4" t="s">
        <v>56</v>
      </c>
      <c r="I18" s="4" t="s">
        <v>17</v>
      </c>
      <c r="J18" s="1">
        <v>15</v>
      </c>
      <c r="K18" s="1">
        <v>10</v>
      </c>
      <c r="L18" s="21">
        <v>159162</v>
      </c>
      <c r="M18" s="24">
        <f t="shared" si="0"/>
        <v>3278937</v>
      </c>
      <c r="N18" s="3"/>
      <c r="O18" s="3"/>
    </row>
    <row r="19" spans="1:15" x14ac:dyDescent="0.35">
      <c r="A19" s="1">
        <v>17</v>
      </c>
      <c r="B19" s="1">
        <v>1</v>
      </c>
      <c r="C19" s="1">
        <v>115</v>
      </c>
      <c r="D19" s="1" t="s">
        <v>202</v>
      </c>
      <c r="E19" s="6" t="s">
        <v>40</v>
      </c>
      <c r="F19" s="6" t="s">
        <v>63</v>
      </c>
      <c r="G19" s="6" t="s">
        <v>64</v>
      </c>
      <c r="H19" s="5" t="s">
        <v>65</v>
      </c>
      <c r="I19" s="5" t="s">
        <v>17</v>
      </c>
      <c r="J19" s="4">
        <v>15</v>
      </c>
      <c r="K19" s="5" t="s">
        <v>44</v>
      </c>
      <c r="L19" s="21">
        <v>120706</v>
      </c>
      <c r="M19" s="24">
        <f t="shared" si="0"/>
        <v>3399643</v>
      </c>
      <c r="N19" s="3"/>
      <c r="O19" s="3"/>
    </row>
    <row r="20" spans="1:15" x14ac:dyDescent="0.35">
      <c r="A20" s="1">
        <v>18</v>
      </c>
      <c r="B20" s="1">
        <v>1</v>
      </c>
      <c r="C20" s="1">
        <v>115</v>
      </c>
      <c r="D20" s="1" t="s">
        <v>202</v>
      </c>
      <c r="E20" s="6" t="s">
        <v>14</v>
      </c>
      <c r="F20" s="6"/>
      <c r="G20" s="6" t="s">
        <v>50</v>
      </c>
      <c r="H20" s="5" t="s">
        <v>51</v>
      </c>
      <c r="I20" s="5" t="s">
        <v>17</v>
      </c>
      <c r="J20" s="1">
        <v>8</v>
      </c>
      <c r="K20" s="1">
        <v>11</v>
      </c>
      <c r="L20" s="21">
        <v>47030</v>
      </c>
      <c r="M20" s="24">
        <f t="shared" si="0"/>
        <v>3446673</v>
      </c>
      <c r="N20" s="3"/>
      <c r="O20" s="3"/>
    </row>
    <row r="21" spans="1:15" x14ac:dyDescent="0.35">
      <c r="A21" s="1">
        <v>19</v>
      </c>
      <c r="B21" s="1">
        <v>1</v>
      </c>
      <c r="C21" s="1">
        <v>115</v>
      </c>
      <c r="D21" s="1" t="s">
        <v>202</v>
      </c>
      <c r="E21" s="6" t="s">
        <v>40</v>
      </c>
      <c r="F21" s="6" t="s">
        <v>52</v>
      </c>
      <c r="G21" s="6" t="s">
        <v>53</v>
      </c>
      <c r="H21" s="5" t="s">
        <v>54</v>
      </c>
      <c r="I21" s="5" t="s">
        <v>13</v>
      </c>
      <c r="J21" s="4">
        <v>5</v>
      </c>
      <c r="K21" s="4">
        <v>1</v>
      </c>
      <c r="L21" s="21">
        <v>66417</v>
      </c>
      <c r="M21" s="24">
        <f t="shared" si="0"/>
        <v>3513090</v>
      </c>
      <c r="N21" s="3"/>
      <c r="O21" s="3"/>
    </row>
    <row r="22" spans="1:15" x14ac:dyDescent="0.35">
      <c r="A22" s="1">
        <v>20</v>
      </c>
      <c r="B22" s="1">
        <v>1</v>
      </c>
      <c r="C22" s="1">
        <v>113</v>
      </c>
      <c r="D22" s="1" t="s">
        <v>202</v>
      </c>
      <c r="E22" s="6" t="s">
        <v>40</v>
      </c>
      <c r="F22" s="6" t="s">
        <v>66</v>
      </c>
      <c r="G22" s="3" t="s">
        <v>69</v>
      </c>
      <c r="H22" s="5" t="s">
        <v>70</v>
      </c>
      <c r="I22" s="5" t="s">
        <v>17</v>
      </c>
      <c r="J22" s="1">
        <v>40</v>
      </c>
      <c r="K22" s="1">
        <v>6</v>
      </c>
      <c r="L22" s="21"/>
      <c r="M22" s="24">
        <f t="shared" si="0"/>
        <v>3513090</v>
      </c>
      <c r="N22" s="3"/>
      <c r="O22" s="3"/>
    </row>
    <row r="23" spans="1:15" x14ac:dyDescent="0.35">
      <c r="A23" s="1">
        <v>20</v>
      </c>
      <c r="B23" s="1">
        <v>1</v>
      </c>
      <c r="C23" s="1">
        <v>95</v>
      </c>
      <c r="D23" s="1" t="s">
        <v>202</v>
      </c>
      <c r="E23" s="6" t="s">
        <v>40</v>
      </c>
      <c r="F23" s="6" t="s">
        <v>57</v>
      </c>
      <c r="G23" s="6" t="s">
        <v>132</v>
      </c>
      <c r="H23" s="5" t="s">
        <v>70</v>
      </c>
      <c r="I23" s="5" t="s">
        <v>17</v>
      </c>
      <c r="J23" s="4">
        <v>20</v>
      </c>
      <c r="K23" s="1">
        <v>2</v>
      </c>
      <c r="L23" s="21">
        <v>357064</v>
      </c>
      <c r="M23" s="24">
        <f t="shared" si="0"/>
        <v>3870154</v>
      </c>
      <c r="N23" s="3"/>
      <c r="O23" s="3"/>
    </row>
    <row r="24" spans="1:15" x14ac:dyDescent="0.35">
      <c r="A24" s="1">
        <v>21</v>
      </c>
      <c r="B24" s="1">
        <v>1</v>
      </c>
      <c r="C24" s="1">
        <v>113</v>
      </c>
      <c r="D24" s="1" t="s">
        <v>202</v>
      </c>
      <c r="E24" s="6" t="s">
        <v>71</v>
      </c>
      <c r="F24" s="6" t="s">
        <v>72</v>
      </c>
      <c r="G24" s="6" t="s">
        <v>73</v>
      </c>
      <c r="H24" s="5" t="s">
        <v>74</v>
      </c>
      <c r="I24" s="5" t="s">
        <v>17</v>
      </c>
      <c r="J24" s="1">
        <v>10</v>
      </c>
      <c r="K24" s="1">
        <v>10</v>
      </c>
      <c r="L24" s="21">
        <v>1243700</v>
      </c>
      <c r="M24" s="24">
        <f t="shared" si="0"/>
        <v>5113854</v>
      </c>
      <c r="N24" s="3"/>
      <c r="O24" s="3"/>
    </row>
    <row r="25" spans="1:15" x14ac:dyDescent="0.35">
      <c r="A25" s="1">
        <v>22</v>
      </c>
      <c r="B25" s="1">
        <v>1</v>
      </c>
      <c r="C25" s="1">
        <v>113</v>
      </c>
      <c r="D25" s="1" t="s">
        <v>202</v>
      </c>
      <c r="E25" s="6" t="s">
        <v>40</v>
      </c>
      <c r="F25" s="6" t="s">
        <v>66</v>
      </c>
      <c r="G25" s="6" t="s">
        <v>67</v>
      </c>
      <c r="H25" s="5" t="s">
        <v>68</v>
      </c>
      <c r="I25" s="5" t="s">
        <v>17</v>
      </c>
      <c r="J25" s="1">
        <v>10</v>
      </c>
      <c r="K25" s="1">
        <v>6</v>
      </c>
      <c r="L25" s="21">
        <v>452161</v>
      </c>
      <c r="M25" s="24">
        <f t="shared" si="0"/>
        <v>5566015</v>
      </c>
      <c r="N25" s="3"/>
      <c r="O25" s="3"/>
    </row>
    <row r="26" spans="1:15" x14ac:dyDescent="0.35">
      <c r="A26" s="1">
        <v>22</v>
      </c>
      <c r="B26" s="1">
        <v>1</v>
      </c>
      <c r="C26" s="1">
        <v>110</v>
      </c>
      <c r="D26" s="1" t="s">
        <v>202</v>
      </c>
      <c r="E26" s="6" t="s">
        <v>40</v>
      </c>
      <c r="F26" s="6" t="s">
        <v>75</v>
      </c>
      <c r="G26" s="6" t="s">
        <v>76</v>
      </c>
      <c r="H26" s="5" t="s">
        <v>68</v>
      </c>
      <c r="I26" s="5" t="s">
        <v>17</v>
      </c>
      <c r="J26" s="1">
        <v>17</v>
      </c>
      <c r="K26" s="1">
        <v>5</v>
      </c>
      <c r="L26" s="21"/>
      <c r="M26" s="24">
        <f t="shared" si="0"/>
        <v>5566015</v>
      </c>
      <c r="N26" s="3"/>
      <c r="O26" s="3"/>
    </row>
    <row r="27" spans="1:15" x14ac:dyDescent="0.35">
      <c r="A27" s="1">
        <v>22</v>
      </c>
      <c r="B27" s="1">
        <v>1</v>
      </c>
      <c r="C27" s="1">
        <v>93</v>
      </c>
      <c r="D27" s="1" t="s">
        <v>202</v>
      </c>
      <c r="E27" s="6" t="s">
        <v>40</v>
      </c>
      <c r="F27" s="6" t="s">
        <v>181</v>
      </c>
      <c r="G27" s="6" t="s">
        <v>182</v>
      </c>
      <c r="H27" s="4" t="s">
        <v>68</v>
      </c>
      <c r="I27" s="4" t="s">
        <v>17</v>
      </c>
      <c r="J27" s="1">
        <v>24</v>
      </c>
      <c r="K27" s="1">
        <v>4</v>
      </c>
      <c r="L27" s="21"/>
      <c r="M27" s="24">
        <f t="shared" si="0"/>
        <v>5566015</v>
      </c>
      <c r="N27" s="3"/>
      <c r="O27" s="3"/>
    </row>
    <row r="28" spans="1:15" x14ac:dyDescent="0.35">
      <c r="A28" s="1">
        <v>23</v>
      </c>
      <c r="B28" s="1">
        <v>1</v>
      </c>
      <c r="C28" s="1">
        <v>110</v>
      </c>
      <c r="D28" s="1" t="s">
        <v>202</v>
      </c>
      <c r="E28" s="6" t="s">
        <v>40</v>
      </c>
      <c r="F28" s="6" t="s">
        <v>86</v>
      </c>
      <c r="G28" s="6" t="s">
        <v>87</v>
      </c>
      <c r="H28" s="5" t="s">
        <v>88</v>
      </c>
      <c r="I28" s="5" t="s">
        <v>17</v>
      </c>
      <c r="J28" s="4">
        <v>31</v>
      </c>
      <c r="K28" s="1">
        <v>2</v>
      </c>
      <c r="L28" s="21">
        <v>210829</v>
      </c>
      <c r="M28" s="24">
        <f t="shared" si="0"/>
        <v>5776844</v>
      </c>
      <c r="N28" s="3"/>
      <c r="O28" s="3"/>
    </row>
    <row r="29" spans="1:15" x14ac:dyDescent="0.35">
      <c r="A29" s="1">
        <v>24</v>
      </c>
      <c r="B29" s="1">
        <v>1</v>
      </c>
      <c r="C29" s="1">
        <v>110</v>
      </c>
      <c r="D29" s="1" t="s">
        <v>202</v>
      </c>
      <c r="E29" s="6" t="s">
        <v>40</v>
      </c>
      <c r="F29" s="6" t="s">
        <v>41</v>
      </c>
      <c r="G29" s="6" t="s">
        <v>77</v>
      </c>
      <c r="H29" s="5" t="s">
        <v>78</v>
      </c>
      <c r="I29" s="5" t="s">
        <v>17</v>
      </c>
      <c r="J29" s="4">
        <v>22</v>
      </c>
      <c r="K29" s="4">
        <v>1</v>
      </c>
      <c r="L29" s="21">
        <v>228032</v>
      </c>
      <c r="M29" s="24">
        <f t="shared" si="0"/>
        <v>6004876</v>
      </c>
      <c r="N29" s="3"/>
      <c r="O29" s="3"/>
    </row>
    <row r="30" spans="1:15" x14ac:dyDescent="0.35">
      <c r="A30" s="1">
        <v>25</v>
      </c>
      <c r="B30" s="1">
        <v>1</v>
      </c>
      <c r="C30" s="1">
        <v>110</v>
      </c>
      <c r="D30" s="1" t="s">
        <v>202</v>
      </c>
      <c r="E30" s="6" t="s">
        <v>37</v>
      </c>
      <c r="F30" s="6"/>
      <c r="G30" s="6" t="s">
        <v>82</v>
      </c>
      <c r="H30" s="5" t="s">
        <v>83</v>
      </c>
      <c r="I30" s="5" t="s">
        <v>17</v>
      </c>
      <c r="J30" s="1">
        <v>20</v>
      </c>
      <c r="K30" s="1">
        <v>12</v>
      </c>
      <c r="L30" s="21">
        <v>272891</v>
      </c>
      <c r="M30" s="24">
        <f t="shared" si="0"/>
        <v>6277767</v>
      </c>
      <c r="N30" s="3"/>
      <c r="O30" s="3"/>
    </row>
    <row r="31" spans="1:15" x14ac:dyDescent="0.35">
      <c r="A31" s="1">
        <v>26</v>
      </c>
      <c r="B31" s="1">
        <v>1</v>
      </c>
      <c r="C31" s="1">
        <v>110</v>
      </c>
      <c r="D31" s="1" t="s">
        <v>202</v>
      </c>
      <c r="E31" s="6" t="s">
        <v>40</v>
      </c>
      <c r="F31" s="6" t="s">
        <v>14</v>
      </c>
      <c r="G31" s="6" t="s">
        <v>84</v>
      </c>
      <c r="H31" s="5" t="s">
        <v>85</v>
      </c>
      <c r="I31" s="5" t="s">
        <v>17</v>
      </c>
      <c r="J31" s="4">
        <v>17</v>
      </c>
      <c r="K31" s="1">
        <v>9</v>
      </c>
      <c r="L31" s="21">
        <v>102283</v>
      </c>
      <c r="M31" s="24">
        <f t="shared" si="0"/>
        <v>6380050</v>
      </c>
      <c r="N31" s="3"/>
      <c r="O31" s="3"/>
    </row>
    <row r="32" spans="1:15" x14ac:dyDescent="0.35">
      <c r="A32" s="1">
        <v>27</v>
      </c>
      <c r="B32" s="1">
        <v>1</v>
      </c>
      <c r="C32" s="1">
        <v>110</v>
      </c>
      <c r="D32" s="1" t="s">
        <v>202</v>
      </c>
      <c r="E32" s="6" t="s">
        <v>27</v>
      </c>
      <c r="F32" s="6"/>
      <c r="G32" s="6" t="s">
        <v>89</v>
      </c>
      <c r="H32" s="5" t="s">
        <v>90</v>
      </c>
      <c r="I32" s="4" t="s">
        <v>17</v>
      </c>
      <c r="J32" s="1">
        <v>16</v>
      </c>
      <c r="K32" s="1">
        <v>1</v>
      </c>
      <c r="L32" s="21">
        <v>193398</v>
      </c>
      <c r="M32" s="24">
        <f t="shared" si="0"/>
        <v>6573448</v>
      </c>
      <c r="N32" s="3"/>
      <c r="O32" s="3"/>
    </row>
    <row r="33" spans="1:15" x14ac:dyDescent="0.35">
      <c r="A33" s="1">
        <v>28</v>
      </c>
      <c r="B33" s="1">
        <v>1</v>
      </c>
      <c r="C33" s="1">
        <v>110</v>
      </c>
      <c r="D33" s="1" t="s">
        <v>202</v>
      </c>
      <c r="E33" s="6" t="s">
        <v>79</v>
      </c>
      <c r="F33" s="6"/>
      <c r="G33" s="6" t="s">
        <v>80</v>
      </c>
      <c r="H33" s="5" t="s">
        <v>81</v>
      </c>
      <c r="I33" s="4" t="s">
        <v>17</v>
      </c>
      <c r="J33" s="1">
        <v>10</v>
      </c>
      <c r="K33" s="1">
        <v>2</v>
      </c>
      <c r="L33" s="21">
        <v>131888</v>
      </c>
      <c r="M33" s="24">
        <f t="shared" si="0"/>
        <v>6705336</v>
      </c>
      <c r="N33" s="3"/>
      <c r="O33" s="3"/>
    </row>
    <row r="34" spans="1:15" x14ac:dyDescent="0.35">
      <c r="A34" s="1">
        <v>29</v>
      </c>
      <c r="B34" s="1">
        <v>1</v>
      </c>
      <c r="C34" s="1">
        <v>108</v>
      </c>
      <c r="D34" s="1" t="s">
        <v>202</v>
      </c>
      <c r="E34" s="6" t="s">
        <v>91</v>
      </c>
      <c r="F34" s="6"/>
      <c r="G34" s="6" t="s">
        <v>92</v>
      </c>
      <c r="H34" s="5" t="s">
        <v>93</v>
      </c>
      <c r="I34" s="4" t="s">
        <v>17</v>
      </c>
      <c r="J34" s="1">
        <v>8</v>
      </c>
      <c r="K34" s="1">
        <v>3</v>
      </c>
      <c r="L34" s="21">
        <v>90517</v>
      </c>
      <c r="M34" s="24">
        <f t="shared" si="0"/>
        <v>6795853</v>
      </c>
      <c r="N34" s="3"/>
      <c r="O34" s="3"/>
    </row>
    <row r="35" spans="1:15" x14ac:dyDescent="0.35">
      <c r="A35" s="1">
        <v>30</v>
      </c>
      <c r="B35" s="1">
        <v>1</v>
      </c>
      <c r="C35" s="1">
        <v>107.5</v>
      </c>
      <c r="D35" s="1" t="s">
        <v>202</v>
      </c>
      <c r="E35" s="6" t="s">
        <v>14</v>
      </c>
      <c r="F35" s="6"/>
      <c r="G35" s="6" t="s">
        <v>94</v>
      </c>
      <c r="H35" s="5" t="s">
        <v>95</v>
      </c>
      <c r="I35" s="5" t="s">
        <v>17</v>
      </c>
      <c r="J35" s="1">
        <v>10</v>
      </c>
      <c r="K35" s="1">
        <v>10</v>
      </c>
      <c r="L35" s="21">
        <v>125277</v>
      </c>
      <c r="M35" s="24">
        <f t="shared" si="0"/>
        <v>6921130</v>
      </c>
      <c r="N35" s="3"/>
      <c r="O35" s="3"/>
    </row>
    <row r="36" spans="1:15" x14ac:dyDescent="0.35">
      <c r="A36" s="1">
        <v>31</v>
      </c>
      <c r="B36" s="1">
        <v>1</v>
      </c>
      <c r="C36" s="1">
        <v>106</v>
      </c>
      <c r="D36" s="1" t="s">
        <v>202</v>
      </c>
      <c r="E36" s="6" t="s">
        <v>96</v>
      </c>
      <c r="F36" s="6"/>
      <c r="G36" s="6" t="s">
        <v>97</v>
      </c>
      <c r="H36" s="5" t="s">
        <v>98</v>
      </c>
      <c r="I36" s="5" t="s">
        <v>17</v>
      </c>
      <c r="J36" s="1">
        <v>8</v>
      </c>
      <c r="K36" s="1">
        <v>14</v>
      </c>
      <c r="L36" s="21">
        <v>116931</v>
      </c>
      <c r="M36" s="24">
        <f t="shared" si="0"/>
        <v>7038061</v>
      </c>
      <c r="N36" s="3"/>
      <c r="O36" s="3"/>
    </row>
    <row r="37" spans="1:15" x14ac:dyDescent="0.35">
      <c r="A37" s="1">
        <v>33</v>
      </c>
      <c r="B37" s="1">
        <v>1</v>
      </c>
      <c r="C37" s="1">
        <v>105</v>
      </c>
      <c r="D37" s="1" t="s">
        <v>202</v>
      </c>
      <c r="E37" s="6" t="s">
        <v>18</v>
      </c>
      <c r="F37" s="6"/>
      <c r="G37" s="6" t="s">
        <v>102</v>
      </c>
      <c r="H37" s="5" t="s">
        <v>103</v>
      </c>
      <c r="I37" s="5" t="s">
        <v>17</v>
      </c>
      <c r="J37" s="1">
        <v>40</v>
      </c>
      <c r="K37" s="1">
        <v>4</v>
      </c>
      <c r="L37" s="21">
        <v>424440</v>
      </c>
      <c r="M37" s="24">
        <f t="shared" si="0"/>
        <v>7462501</v>
      </c>
      <c r="N37" s="3"/>
      <c r="O37" s="3"/>
    </row>
    <row r="38" spans="1:15" x14ac:dyDescent="0.35">
      <c r="A38" s="1">
        <v>34</v>
      </c>
      <c r="B38" s="1">
        <v>1</v>
      </c>
      <c r="C38" s="1">
        <v>105</v>
      </c>
      <c r="D38" s="1" t="s">
        <v>202</v>
      </c>
      <c r="E38" s="6" t="s">
        <v>10</v>
      </c>
      <c r="F38" s="6"/>
      <c r="G38" s="6" t="s">
        <v>99</v>
      </c>
      <c r="H38" s="5" t="s">
        <v>100</v>
      </c>
      <c r="I38" s="4" t="s">
        <v>101</v>
      </c>
      <c r="J38" s="1">
        <v>30</v>
      </c>
      <c r="K38" s="1">
        <v>6</v>
      </c>
      <c r="L38" s="21">
        <v>456225</v>
      </c>
      <c r="M38" s="24">
        <f t="shared" si="0"/>
        <v>7918726</v>
      </c>
      <c r="N38" s="3"/>
      <c r="O38" s="3"/>
    </row>
    <row r="39" spans="1:15" x14ac:dyDescent="0.35">
      <c r="A39" s="1">
        <v>35</v>
      </c>
      <c r="B39" s="1">
        <v>1</v>
      </c>
      <c r="C39" s="1">
        <v>105</v>
      </c>
      <c r="D39" s="1" t="s">
        <v>202</v>
      </c>
      <c r="E39" s="6" t="s">
        <v>40</v>
      </c>
      <c r="F39" s="6" t="s">
        <v>104</v>
      </c>
      <c r="G39" s="6" t="s">
        <v>105</v>
      </c>
      <c r="H39" s="5" t="s">
        <v>106</v>
      </c>
      <c r="I39" s="5" t="s">
        <v>17</v>
      </c>
      <c r="J39" s="4">
        <v>27</v>
      </c>
      <c r="K39" s="1">
        <v>5</v>
      </c>
      <c r="L39" s="21">
        <v>190761</v>
      </c>
      <c r="M39" s="24">
        <f t="shared" si="0"/>
        <v>8109487</v>
      </c>
      <c r="N39" s="3"/>
      <c r="O39" s="3"/>
    </row>
    <row r="40" spans="1:15" x14ac:dyDescent="0.35">
      <c r="A40" s="1">
        <v>36</v>
      </c>
      <c r="B40" s="1">
        <v>1</v>
      </c>
      <c r="C40" s="1">
        <v>105</v>
      </c>
      <c r="D40" s="1" t="s">
        <v>202</v>
      </c>
      <c r="E40" s="6" t="s">
        <v>107</v>
      </c>
      <c r="F40" s="6"/>
      <c r="G40" s="6" t="s">
        <v>108</v>
      </c>
      <c r="H40" s="5" t="s">
        <v>109</v>
      </c>
      <c r="I40" s="5" t="s">
        <v>13</v>
      </c>
      <c r="J40" s="1">
        <v>8</v>
      </c>
      <c r="K40" s="1">
        <v>5</v>
      </c>
      <c r="L40" s="21">
        <v>118154</v>
      </c>
      <c r="M40" s="24">
        <f t="shared" si="0"/>
        <v>8227641</v>
      </c>
      <c r="N40" s="3"/>
      <c r="O40" s="3"/>
    </row>
    <row r="41" spans="1:15" x14ac:dyDescent="0.35">
      <c r="A41" s="1">
        <v>37</v>
      </c>
      <c r="B41" s="1">
        <v>1</v>
      </c>
      <c r="C41" s="1">
        <v>104</v>
      </c>
      <c r="D41" s="1" t="s">
        <v>202</v>
      </c>
      <c r="E41" s="6" t="s">
        <v>40</v>
      </c>
      <c r="F41" s="6" t="s">
        <v>112</v>
      </c>
      <c r="G41" s="6" t="s">
        <v>113</v>
      </c>
      <c r="H41" s="5" t="s">
        <v>114</v>
      </c>
      <c r="I41" s="5" t="s">
        <v>13</v>
      </c>
      <c r="J41" s="4">
        <v>14</v>
      </c>
      <c r="K41" s="1">
        <v>2</v>
      </c>
      <c r="L41" s="21">
        <v>156831</v>
      </c>
      <c r="M41" s="24">
        <f t="shared" si="0"/>
        <v>8384472</v>
      </c>
      <c r="N41" s="3"/>
      <c r="O41" s="3"/>
    </row>
    <row r="42" spans="1:15" x14ac:dyDescent="0.35">
      <c r="A42" s="1">
        <v>38</v>
      </c>
      <c r="B42" s="1">
        <v>1</v>
      </c>
      <c r="C42" s="1">
        <v>104</v>
      </c>
      <c r="D42" s="1" t="s">
        <v>202</v>
      </c>
      <c r="E42" s="6" t="s">
        <v>40</v>
      </c>
      <c r="F42" s="6" t="s">
        <v>30</v>
      </c>
      <c r="G42" s="6" t="s">
        <v>110</v>
      </c>
      <c r="H42" s="5" t="s">
        <v>111</v>
      </c>
      <c r="I42" s="5" t="s">
        <v>17</v>
      </c>
      <c r="J42" s="4">
        <v>10</v>
      </c>
      <c r="K42" s="4">
        <v>7</v>
      </c>
      <c r="L42" s="21">
        <v>302739</v>
      </c>
      <c r="M42" s="24">
        <f t="shared" si="0"/>
        <v>8687211</v>
      </c>
      <c r="N42" s="3"/>
      <c r="O42" s="3"/>
    </row>
    <row r="43" spans="1:15" x14ac:dyDescent="0.35">
      <c r="A43" s="1">
        <v>39</v>
      </c>
      <c r="B43" s="1">
        <v>1</v>
      </c>
      <c r="C43" s="1">
        <v>101</v>
      </c>
      <c r="D43" s="1" t="s">
        <v>202</v>
      </c>
      <c r="E43" s="6" t="s">
        <v>40</v>
      </c>
      <c r="F43" s="6" t="s">
        <v>115</v>
      </c>
      <c r="G43" s="6" t="s">
        <v>116</v>
      </c>
      <c r="H43" s="5" t="s">
        <v>117</v>
      </c>
      <c r="I43" s="5" t="s">
        <v>17</v>
      </c>
      <c r="J43" s="4">
        <v>44</v>
      </c>
      <c r="K43" s="5" t="s">
        <v>44</v>
      </c>
      <c r="L43" s="21">
        <v>422859</v>
      </c>
      <c r="M43" s="24">
        <f t="shared" si="0"/>
        <v>9110070</v>
      </c>
      <c r="N43" s="3"/>
      <c r="O43" s="3"/>
    </row>
    <row r="44" spans="1:15" x14ac:dyDescent="0.35">
      <c r="A44" s="1">
        <v>40</v>
      </c>
      <c r="B44" s="1">
        <v>1</v>
      </c>
      <c r="C44" s="1">
        <v>101</v>
      </c>
      <c r="D44" s="1" t="s">
        <v>202</v>
      </c>
      <c r="E44" s="6" t="s">
        <v>40</v>
      </c>
      <c r="F44" s="6" t="s">
        <v>118</v>
      </c>
      <c r="G44" s="6" t="s">
        <v>119</v>
      </c>
      <c r="H44" s="5" t="s">
        <v>120</v>
      </c>
      <c r="I44" s="5" t="s">
        <v>17</v>
      </c>
      <c r="J44" s="4">
        <v>40</v>
      </c>
      <c r="K44" s="1">
        <v>3</v>
      </c>
      <c r="L44" s="21">
        <v>321202</v>
      </c>
      <c r="M44" s="24">
        <f t="shared" si="0"/>
        <v>9431272</v>
      </c>
      <c r="N44" s="3"/>
      <c r="O44" s="3"/>
    </row>
    <row r="45" spans="1:15" x14ac:dyDescent="0.35">
      <c r="A45" s="1">
        <v>41</v>
      </c>
      <c r="B45" s="1">
        <v>1</v>
      </c>
      <c r="C45" s="1">
        <v>100</v>
      </c>
      <c r="D45" s="1" t="s">
        <v>202</v>
      </c>
      <c r="E45" s="6" t="s">
        <v>40</v>
      </c>
      <c r="F45" s="6" t="s">
        <v>37</v>
      </c>
      <c r="G45" s="6" t="s">
        <v>124</v>
      </c>
      <c r="H45" s="5" t="s">
        <v>125</v>
      </c>
      <c r="I45" s="5" t="s">
        <v>17</v>
      </c>
      <c r="J45" s="4">
        <v>43</v>
      </c>
      <c r="K45" s="1">
        <v>12</v>
      </c>
      <c r="L45" s="21">
        <v>292352</v>
      </c>
      <c r="M45" s="24">
        <f t="shared" si="0"/>
        <v>9723624</v>
      </c>
      <c r="N45" s="3"/>
      <c r="O45" s="3"/>
    </row>
    <row r="46" spans="1:15" x14ac:dyDescent="0.35">
      <c r="A46" s="1">
        <v>42</v>
      </c>
      <c r="B46" s="1">
        <v>1</v>
      </c>
      <c r="C46" s="1">
        <v>100</v>
      </c>
      <c r="D46" s="1" t="s">
        <v>202</v>
      </c>
      <c r="E46" s="6" t="s">
        <v>121</v>
      </c>
      <c r="F46" s="6"/>
      <c r="G46" s="6" t="s">
        <v>122</v>
      </c>
      <c r="H46" s="5" t="s">
        <v>123</v>
      </c>
      <c r="I46" s="4" t="s">
        <v>17</v>
      </c>
      <c r="J46" s="1">
        <v>32</v>
      </c>
      <c r="K46" s="1">
        <v>12</v>
      </c>
      <c r="L46" s="21">
        <v>439919</v>
      </c>
      <c r="M46" s="24">
        <f t="shared" si="0"/>
        <v>10163543</v>
      </c>
      <c r="N46" s="3"/>
      <c r="O46" s="3"/>
    </row>
    <row r="47" spans="1:15" x14ac:dyDescent="0.35">
      <c r="A47" s="1">
        <v>43</v>
      </c>
      <c r="B47" s="1">
        <v>1</v>
      </c>
      <c r="C47" s="1">
        <v>100</v>
      </c>
      <c r="D47" s="1" t="s">
        <v>202</v>
      </c>
      <c r="E47" s="6" t="s">
        <v>37</v>
      </c>
      <c r="F47" s="6"/>
      <c r="G47" s="6" t="s">
        <v>126</v>
      </c>
      <c r="H47" s="5" t="s">
        <v>127</v>
      </c>
      <c r="I47" s="5" t="s">
        <v>17</v>
      </c>
      <c r="J47" s="1">
        <v>12</v>
      </c>
      <c r="K47" s="1">
        <v>12</v>
      </c>
      <c r="L47" s="21">
        <v>341121</v>
      </c>
      <c r="M47" s="24">
        <f t="shared" si="0"/>
        <v>10504664</v>
      </c>
      <c r="N47" s="3"/>
      <c r="O47" s="3"/>
    </row>
    <row r="48" spans="1:15" x14ac:dyDescent="0.35">
      <c r="A48" s="1">
        <v>44</v>
      </c>
      <c r="B48" s="1">
        <v>1</v>
      </c>
      <c r="C48" s="1">
        <v>98</v>
      </c>
      <c r="D48" s="1" t="s">
        <v>202</v>
      </c>
      <c r="E48" s="6" t="s">
        <v>96</v>
      </c>
      <c r="F48" s="6"/>
      <c r="G48" s="3" t="s">
        <v>128</v>
      </c>
      <c r="H48" s="5" t="s">
        <v>129</v>
      </c>
      <c r="I48" s="5" t="s">
        <v>17</v>
      </c>
      <c r="J48" s="1">
        <v>16</v>
      </c>
      <c r="K48" s="1">
        <v>14</v>
      </c>
      <c r="L48" s="21">
        <v>221076</v>
      </c>
      <c r="M48" s="24">
        <f t="shared" si="0"/>
        <v>10725740</v>
      </c>
      <c r="N48" s="3"/>
      <c r="O48" s="3"/>
    </row>
    <row r="49" spans="1:15" x14ac:dyDescent="0.35">
      <c r="A49" s="1">
        <v>45</v>
      </c>
      <c r="B49" s="1">
        <v>1</v>
      </c>
      <c r="C49" s="1">
        <v>95</v>
      </c>
      <c r="D49" s="1" t="s">
        <v>202</v>
      </c>
      <c r="E49" s="6" t="s">
        <v>130</v>
      </c>
      <c r="F49" s="6"/>
      <c r="G49" s="6" t="s">
        <v>131</v>
      </c>
      <c r="H49" s="4" t="s">
        <v>188</v>
      </c>
      <c r="I49" s="4" t="s">
        <v>17</v>
      </c>
      <c r="J49" s="1">
        <v>0</v>
      </c>
      <c r="K49" s="1">
        <v>13</v>
      </c>
      <c r="L49" s="21">
        <v>226369</v>
      </c>
      <c r="M49" s="24">
        <f t="shared" si="0"/>
        <v>10952109</v>
      </c>
      <c r="N49" s="3"/>
      <c r="O49" s="3"/>
    </row>
    <row r="50" spans="1:15" x14ac:dyDescent="0.35">
      <c r="A50" s="1">
        <v>46</v>
      </c>
      <c r="B50" s="1">
        <v>1</v>
      </c>
      <c r="C50" s="1">
        <v>90</v>
      </c>
      <c r="D50" s="1" t="s">
        <v>202</v>
      </c>
      <c r="E50" s="6" t="s">
        <v>40</v>
      </c>
      <c r="F50" s="6" t="s">
        <v>96</v>
      </c>
      <c r="G50" s="6" t="s">
        <v>141</v>
      </c>
      <c r="H50" s="5" t="s">
        <v>142</v>
      </c>
      <c r="I50" s="5" t="s">
        <v>17</v>
      </c>
      <c r="J50" s="1">
        <v>28</v>
      </c>
      <c r="K50" s="1">
        <v>14</v>
      </c>
      <c r="L50" s="21">
        <v>227720</v>
      </c>
      <c r="M50" s="24">
        <f t="shared" si="0"/>
        <v>11179829</v>
      </c>
      <c r="N50" s="3"/>
      <c r="O50" s="3"/>
    </row>
    <row r="51" spans="1:15" x14ac:dyDescent="0.35">
      <c r="A51" s="1">
        <v>47</v>
      </c>
      <c r="B51" s="1">
        <v>1</v>
      </c>
      <c r="C51" s="1">
        <v>90</v>
      </c>
      <c r="D51" s="1" t="s">
        <v>202</v>
      </c>
      <c r="E51" s="6" t="s">
        <v>96</v>
      </c>
      <c r="F51" s="6"/>
      <c r="G51" s="6" t="s">
        <v>133</v>
      </c>
      <c r="H51" s="5" t="s">
        <v>134</v>
      </c>
      <c r="I51" s="5" t="s">
        <v>17</v>
      </c>
      <c r="J51" s="1">
        <v>24</v>
      </c>
      <c r="K51" s="1">
        <v>14</v>
      </c>
      <c r="L51" s="21">
        <v>334843</v>
      </c>
      <c r="M51" s="24">
        <f t="shared" si="0"/>
        <v>11514672</v>
      </c>
      <c r="N51" s="3"/>
      <c r="O51" s="3"/>
    </row>
    <row r="52" spans="1:15" x14ac:dyDescent="0.35">
      <c r="A52" s="1">
        <v>48</v>
      </c>
      <c r="B52" s="1">
        <v>1</v>
      </c>
      <c r="C52" s="1">
        <v>90</v>
      </c>
      <c r="D52" s="1" t="s">
        <v>202</v>
      </c>
      <c r="E52" s="6" t="s">
        <v>14</v>
      </c>
      <c r="F52" s="6"/>
      <c r="G52" s="6" t="s">
        <v>135</v>
      </c>
      <c r="H52" s="5" t="s">
        <v>136</v>
      </c>
      <c r="I52" s="5" t="s">
        <v>137</v>
      </c>
      <c r="J52" s="1">
        <v>10</v>
      </c>
      <c r="K52" s="1">
        <v>10</v>
      </c>
      <c r="L52" s="21">
        <v>80273</v>
      </c>
      <c r="M52" s="24">
        <f t="shared" si="0"/>
        <v>11594945</v>
      </c>
      <c r="N52" s="3"/>
      <c r="O52" s="3"/>
    </row>
    <row r="53" spans="1:15" x14ac:dyDescent="0.35">
      <c r="A53" s="1">
        <v>49</v>
      </c>
      <c r="B53" s="1">
        <v>1</v>
      </c>
      <c r="C53" s="1">
        <v>90</v>
      </c>
      <c r="D53" s="1" t="s">
        <v>202</v>
      </c>
      <c r="E53" s="6" t="s">
        <v>14</v>
      </c>
      <c r="F53" s="6"/>
      <c r="G53" s="6" t="s">
        <v>143</v>
      </c>
      <c r="H53" s="5" t="s">
        <v>144</v>
      </c>
      <c r="I53" s="5" t="s">
        <v>17</v>
      </c>
      <c r="J53" s="1">
        <v>10</v>
      </c>
      <c r="K53" s="1">
        <v>10</v>
      </c>
      <c r="L53" s="21">
        <v>60169</v>
      </c>
      <c r="M53" s="24">
        <f t="shared" si="0"/>
        <v>11655114</v>
      </c>
      <c r="N53" s="3"/>
      <c r="O53" s="3"/>
    </row>
    <row r="54" spans="1:15" ht="29" x14ac:dyDescent="0.35">
      <c r="A54" s="1">
        <v>50</v>
      </c>
      <c r="B54" s="1">
        <v>1</v>
      </c>
      <c r="C54" s="1">
        <v>88</v>
      </c>
      <c r="D54" s="1" t="s">
        <v>202</v>
      </c>
      <c r="E54" s="6" t="s">
        <v>40</v>
      </c>
      <c r="F54" s="6" t="s">
        <v>145</v>
      </c>
      <c r="G54" s="6" t="s">
        <v>146</v>
      </c>
      <c r="H54" s="5" t="s">
        <v>147</v>
      </c>
      <c r="I54" s="5" t="s">
        <v>17</v>
      </c>
      <c r="J54" s="1">
        <v>40</v>
      </c>
      <c r="K54" s="1">
        <v>3</v>
      </c>
      <c r="L54" s="21">
        <v>716311</v>
      </c>
      <c r="M54" s="24">
        <f t="shared" si="0"/>
        <v>12371425</v>
      </c>
      <c r="N54" s="3"/>
      <c r="O54" s="3"/>
    </row>
    <row r="55" spans="1:15" x14ac:dyDescent="0.35">
      <c r="A55" s="1">
        <v>51</v>
      </c>
      <c r="B55" s="1">
        <v>1</v>
      </c>
      <c r="C55" s="1">
        <v>90</v>
      </c>
      <c r="D55" s="1" t="s">
        <v>202</v>
      </c>
      <c r="E55" s="6" t="s">
        <v>40</v>
      </c>
      <c r="F55" s="6" t="s">
        <v>138</v>
      </c>
      <c r="G55" s="6" t="s">
        <v>139</v>
      </c>
      <c r="H55" s="5" t="s">
        <v>140</v>
      </c>
      <c r="I55" s="5" t="s">
        <v>17</v>
      </c>
      <c r="J55" s="1">
        <v>44</v>
      </c>
      <c r="K55" s="1">
        <v>8</v>
      </c>
      <c r="L55" s="21">
        <v>651497</v>
      </c>
      <c r="M55" s="24">
        <f t="shared" si="0"/>
        <v>13022922</v>
      </c>
      <c r="N55" s="3"/>
      <c r="O55" s="3"/>
    </row>
    <row r="56" spans="1:15" x14ac:dyDescent="0.35">
      <c r="A56" s="1">
        <v>52</v>
      </c>
      <c r="B56" s="1">
        <v>1</v>
      </c>
      <c r="C56" s="1">
        <v>88</v>
      </c>
      <c r="D56" s="1" t="s">
        <v>202</v>
      </c>
      <c r="E56" s="6" t="s">
        <v>40</v>
      </c>
      <c r="F56" s="6" t="s">
        <v>66</v>
      </c>
      <c r="G56" s="6" t="s">
        <v>148</v>
      </c>
      <c r="H56" s="5" t="s">
        <v>140</v>
      </c>
      <c r="I56" s="5" t="s">
        <v>17</v>
      </c>
      <c r="J56" s="1">
        <v>31</v>
      </c>
      <c r="K56" s="1">
        <v>6</v>
      </c>
      <c r="L56" s="21"/>
      <c r="M56" s="24">
        <f t="shared" si="0"/>
        <v>13022922</v>
      </c>
      <c r="N56" s="3"/>
      <c r="O56" s="3"/>
    </row>
    <row r="57" spans="1:15" x14ac:dyDescent="0.35">
      <c r="A57" s="1">
        <v>53</v>
      </c>
      <c r="B57" s="1">
        <v>1</v>
      </c>
      <c r="C57" s="1">
        <v>86</v>
      </c>
      <c r="D57" s="1" t="s">
        <v>202</v>
      </c>
      <c r="E57" s="6" t="s">
        <v>40</v>
      </c>
      <c r="F57" s="6" t="s">
        <v>149</v>
      </c>
      <c r="G57" s="6" t="s">
        <v>150</v>
      </c>
      <c r="H57" s="4" t="s">
        <v>151</v>
      </c>
      <c r="I57" s="4" t="s">
        <v>17</v>
      </c>
      <c r="J57" s="4">
        <v>20</v>
      </c>
      <c r="K57" s="1">
        <v>6</v>
      </c>
      <c r="L57" s="21">
        <v>156912</v>
      </c>
      <c r="M57" s="24">
        <f t="shared" si="0"/>
        <v>13179834</v>
      </c>
      <c r="N57" s="3"/>
      <c r="O57" s="3"/>
    </row>
    <row r="58" spans="1:15" x14ac:dyDescent="0.35">
      <c r="A58" s="1">
        <v>54</v>
      </c>
      <c r="B58" s="1">
        <v>1</v>
      </c>
      <c r="C58" s="1">
        <v>85</v>
      </c>
      <c r="D58" s="1" t="s">
        <v>202</v>
      </c>
      <c r="E58" s="6" t="s">
        <v>40</v>
      </c>
      <c r="F58" s="7" t="s">
        <v>40</v>
      </c>
      <c r="G58" s="7" t="s">
        <v>156</v>
      </c>
      <c r="H58" s="4" t="s">
        <v>157</v>
      </c>
      <c r="I58" s="4" t="s">
        <v>13</v>
      </c>
      <c r="J58" s="1">
        <v>105</v>
      </c>
      <c r="K58" s="1" t="s">
        <v>158</v>
      </c>
      <c r="L58" s="21">
        <v>1460624</v>
      </c>
      <c r="M58" s="24">
        <f t="shared" si="0"/>
        <v>14640458</v>
      </c>
      <c r="N58" s="3"/>
      <c r="O58" s="3"/>
    </row>
    <row r="59" spans="1:15" x14ac:dyDescent="0.35">
      <c r="A59" s="1">
        <v>55</v>
      </c>
      <c r="B59" s="1">
        <v>1</v>
      </c>
      <c r="C59" s="1">
        <v>85</v>
      </c>
      <c r="D59" s="1" t="s">
        <v>202</v>
      </c>
      <c r="E59" s="6" t="s">
        <v>138</v>
      </c>
      <c r="F59" s="6"/>
      <c r="G59" s="6" t="s">
        <v>154</v>
      </c>
      <c r="H59" s="5" t="s">
        <v>155</v>
      </c>
      <c r="I59" s="5" t="s">
        <v>17</v>
      </c>
      <c r="J59" s="1">
        <v>44</v>
      </c>
      <c r="K59" s="1">
        <v>8</v>
      </c>
      <c r="L59" s="21">
        <v>432460</v>
      </c>
      <c r="M59" s="24">
        <f t="shared" si="0"/>
        <v>15072918</v>
      </c>
      <c r="N59" s="3"/>
      <c r="O59" s="3"/>
    </row>
    <row r="60" spans="1:15" x14ac:dyDescent="0.35">
      <c r="A60" s="1">
        <v>56</v>
      </c>
      <c r="B60" s="1">
        <v>1</v>
      </c>
      <c r="C60" s="1">
        <v>85</v>
      </c>
      <c r="D60" s="1" t="s">
        <v>202</v>
      </c>
      <c r="E60" s="6" t="s">
        <v>40</v>
      </c>
      <c r="F60" s="6" t="s">
        <v>138</v>
      </c>
      <c r="G60" s="6" t="s">
        <v>152</v>
      </c>
      <c r="H60" s="5" t="s">
        <v>153</v>
      </c>
      <c r="I60" s="5" t="s">
        <v>17</v>
      </c>
      <c r="J60" s="1">
        <v>23</v>
      </c>
      <c r="K60" s="1">
        <v>8</v>
      </c>
      <c r="L60" s="21">
        <v>162503</v>
      </c>
      <c r="M60" s="24">
        <f t="shared" si="0"/>
        <v>15235421</v>
      </c>
      <c r="N60" s="3"/>
      <c r="O60" s="3"/>
    </row>
    <row r="61" spans="1:15" x14ac:dyDescent="0.35">
      <c r="A61" s="1">
        <v>57</v>
      </c>
      <c r="B61" s="1">
        <v>1</v>
      </c>
      <c r="C61" s="1">
        <v>83</v>
      </c>
      <c r="D61" s="1" t="s">
        <v>202</v>
      </c>
      <c r="E61" s="6" t="s">
        <v>159</v>
      </c>
      <c r="F61" s="6"/>
      <c r="G61" s="6" t="s">
        <v>160</v>
      </c>
      <c r="H61" s="5" t="s">
        <v>161</v>
      </c>
      <c r="I61" s="5" t="s">
        <v>17</v>
      </c>
      <c r="J61" s="1">
        <v>28</v>
      </c>
      <c r="K61" s="1" t="s">
        <v>44</v>
      </c>
      <c r="L61" s="21">
        <v>136905</v>
      </c>
      <c r="M61" s="24">
        <f t="shared" si="0"/>
        <v>15372326</v>
      </c>
      <c r="N61" s="3"/>
      <c r="O61" s="3"/>
    </row>
    <row r="62" spans="1:15" x14ac:dyDescent="0.35">
      <c r="A62" s="1">
        <v>58</v>
      </c>
      <c r="B62" s="1">
        <v>1</v>
      </c>
      <c r="C62" s="1">
        <v>82</v>
      </c>
      <c r="D62" s="1" t="s">
        <v>202</v>
      </c>
      <c r="E62" s="6" t="s">
        <v>162</v>
      </c>
      <c r="F62" s="6"/>
      <c r="G62" s="6" t="s">
        <v>163</v>
      </c>
      <c r="H62" s="5" t="s">
        <v>164</v>
      </c>
      <c r="I62" s="5" t="s">
        <v>17</v>
      </c>
      <c r="J62" s="1">
        <v>34</v>
      </c>
      <c r="K62" s="1" t="s">
        <v>23</v>
      </c>
      <c r="L62" s="21">
        <v>321688</v>
      </c>
      <c r="M62" s="24">
        <f t="shared" si="0"/>
        <v>15694014</v>
      </c>
      <c r="N62" s="3"/>
      <c r="O62" s="3"/>
    </row>
    <row r="63" spans="1:15" x14ac:dyDescent="0.35">
      <c r="A63" s="1">
        <v>59</v>
      </c>
      <c r="B63" s="1">
        <v>1</v>
      </c>
      <c r="C63" s="1">
        <v>80</v>
      </c>
      <c r="D63" s="1" t="s">
        <v>202</v>
      </c>
      <c r="E63" s="6" t="s">
        <v>40</v>
      </c>
      <c r="F63" s="7" t="s">
        <v>40</v>
      </c>
      <c r="G63" s="7" t="s">
        <v>168</v>
      </c>
      <c r="H63" s="4" t="s">
        <v>169</v>
      </c>
      <c r="I63" s="4" t="s">
        <v>101</v>
      </c>
      <c r="J63" s="1">
        <v>60</v>
      </c>
      <c r="K63" s="1">
        <v>8</v>
      </c>
      <c r="L63" s="21">
        <v>583277</v>
      </c>
      <c r="M63" s="24">
        <f t="shared" si="0"/>
        <v>16277291</v>
      </c>
      <c r="N63" s="3"/>
      <c r="O63" s="3"/>
    </row>
    <row r="64" spans="1:15" x14ac:dyDescent="0.35">
      <c r="A64" s="1">
        <v>60</v>
      </c>
      <c r="B64" s="1">
        <v>1</v>
      </c>
      <c r="C64" s="1">
        <v>80</v>
      </c>
      <c r="D64" s="1" t="s">
        <v>202</v>
      </c>
      <c r="E64" s="6" t="s">
        <v>40</v>
      </c>
      <c r="F64" s="6" t="s">
        <v>165</v>
      </c>
      <c r="G64" s="6" t="s">
        <v>166</v>
      </c>
      <c r="H64" s="5" t="s">
        <v>167</v>
      </c>
      <c r="I64" s="5" t="s">
        <v>17</v>
      </c>
      <c r="J64" s="4">
        <v>25</v>
      </c>
      <c r="K64" s="1">
        <v>12</v>
      </c>
      <c r="L64" s="21">
        <v>202404</v>
      </c>
      <c r="M64" s="24">
        <f t="shared" ref="M64:M72" si="1">M63+L64</f>
        <v>16479695</v>
      </c>
      <c r="N64" s="3"/>
      <c r="O64" s="3"/>
    </row>
    <row r="65" spans="1:15" x14ac:dyDescent="0.35">
      <c r="A65" s="1">
        <v>61</v>
      </c>
      <c r="B65" s="1">
        <v>1</v>
      </c>
      <c r="C65" s="1">
        <v>79</v>
      </c>
      <c r="D65" s="1" t="s">
        <v>202</v>
      </c>
      <c r="E65" s="6" t="s">
        <v>170</v>
      </c>
      <c r="F65" s="6"/>
      <c r="G65" s="6" t="s">
        <v>171</v>
      </c>
      <c r="H65" s="5" t="s">
        <v>172</v>
      </c>
      <c r="I65" s="5" t="s">
        <v>13</v>
      </c>
      <c r="J65" s="1">
        <v>24</v>
      </c>
      <c r="K65" s="1" t="s">
        <v>44</v>
      </c>
      <c r="L65" s="21">
        <v>202073</v>
      </c>
      <c r="M65" s="24">
        <f t="shared" si="1"/>
        <v>16681768</v>
      </c>
      <c r="N65" s="3"/>
      <c r="O65" s="3"/>
    </row>
    <row r="66" spans="1:15" x14ac:dyDescent="0.35">
      <c r="A66" s="1">
        <v>62</v>
      </c>
      <c r="B66" s="1">
        <v>1</v>
      </c>
      <c r="C66" s="1">
        <v>78</v>
      </c>
      <c r="D66" s="1" t="s">
        <v>202</v>
      </c>
      <c r="E66" s="6" t="s">
        <v>96</v>
      </c>
      <c r="F66" s="6"/>
      <c r="G66" s="6" t="s">
        <v>173</v>
      </c>
      <c r="H66" s="5" t="s">
        <v>174</v>
      </c>
      <c r="I66" s="5" t="s">
        <v>17</v>
      </c>
      <c r="J66" s="1">
        <v>12</v>
      </c>
      <c r="K66" s="1">
        <v>14</v>
      </c>
      <c r="L66" s="21">
        <v>192479</v>
      </c>
      <c r="M66" s="24">
        <f t="shared" si="1"/>
        <v>16874247</v>
      </c>
      <c r="N66" s="3"/>
      <c r="O66" s="3"/>
    </row>
    <row r="67" spans="1:15" x14ac:dyDescent="0.35">
      <c r="A67" s="1">
        <v>63</v>
      </c>
      <c r="B67" s="1">
        <v>1</v>
      </c>
      <c r="C67" s="1">
        <v>71</v>
      </c>
      <c r="D67" s="1" t="s">
        <v>202</v>
      </c>
      <c r="E67" s="6" t="s">
        <v>162</v>
      </c>
      <c r="F67" s="6"/>
      <c r="G67" s="6" t="s">
        <v>175</v>
      </c>
      <c r="H67" s="5" t="s">
        <v>176</v>
      </c>
      <c r="I67" s="5" t="s">
        <v>13</v>
      </c>
      <c r="J67" s="1">
        <v>5</v>
      </c>
      <c r="K67" s="1" t="s">
        <v>23</v>
      </c>
      <c r="L67" s="21">
        <v>54895</v>
      </c>
      <c r="M67" s="24">
        <f t="shared" si="1"/>
        <v>16929142</v>
      </c>
      <c r="N67" s="3"/>
      <c r="O67" s="3"/>
    </row>
    <row r="68" spans="1:15" x14ac:dyDescent="0.35">
      <c r="A68" s="1">
        <v>64</v>
      </c>
      <c r="B68" s="1">
        <v>1</v>
      </c>
      <c r="C68" s="1">
        <v>41</v>
      </c>
      <c r="D68" s="1" t="s">
        <v>202</v>
      </c>
      <c r="E68" s="6" t="s">
        <v>177</v>
      </c>
      <c r="F68" s="6"/>
      <c r="G68" s="6" t="s">
        <v>178</v>
      </c>
      <c r="H68" s="5" t="s">
        <v>179</v>
      </c>
      <c r="I68" s="5" t="s">
        <v>101</v>
      </c>
      <c r="J68" s="4">
        <v>11</v>
      </c>
      <c r="K68" s="5" t="s">
        <v>180</v>
      </c>
      <c r="L68" s="21">
        <v>212368</v>
      </c>
      <c r="M68" s="24">
        <f t="shared" si="1"/>
        <v>17141510</v>
      </c>
      <c r="N68" s="3"/>
      <c r="O68" s="3"/>
    </row>
    <row r="69" spans="1:15" x14ac:dyDescent="0.35">
      <c r="A69" s="1"/>
      <c r="B69" s="1">
        <v>1</v>
      </c>
      <c r="C69" s="1">
        <v>0</v>
      </c>
      <c r="D69" s="1" t="s">
        <v>183</v>
      </c>
      <c r="E69" s="6" t="s">
        <v>40</v>
      </c>
      <c r="F69" s="6" t="s">
        <v>40</v>
      </c>
      <c r="G69" s="6" t="s">
        <v>185</v>
      </c>
      <c r="H69" s="4"/>
      <c r="I69" s="4"/>
      <c r="J69" s="1"/>
      <c r="K69" s="1"/>
      <c r="L69" s="21">
        <v>579912</v>
      </c>
      <c r="M69" s="24">
        <f t="shared" si="1"/>
        <v>17721422</v>
      </c>
      <c r="N69" s="3"/>
      <c r="O69" s="3"/>
    </row>
    <row r="70" spans="1:15" x14ac:dyDescent="0.35">
      <c r="A70" s="1"/>
      <c r="B70" s="1">
        <v>1</v>
      </c>
      <c r="C70" s="1">
        <v>0</v>
      </c>
      <c r="D70" s="1" t="s">
        <v>183</v>
      </c>
      <c r="E70" s="6" t="s">
        <v>40</v>
      </c>
      <c r="F70" s="6" t="s">
        <v>40</v>
      </c>
      <c r="G70" s="7" t="s">
        <v>186</v>
      </c>
      <c r="H70" s="4"/>
      <c r="I70" s="4"/>
      <c r="J70" s="1"/>
      <c r="K70" s="1"/>
      <c r="L70" s="21">
        <v>275000</v>
      </c>
      <c r="M70" s="24">
        <f t="shared" si="1"/>
        <v>17996422</v>
      </c>
      <c r="N70" s="3"/>
      <c r="O70" s="3"/>
    </row>
    <row r="71" spans="1:15" x14ac:dyDescent="0.35">
      <c r="A71" s="1"/>
      <c r="B71" s="1">
        <v>1</v>
      </c>
      <c r="C71" s="1">
        <v>0</v>
      </c>
      <c r="D71" s="1" t="s">
        <v>183</v>
      </c>
      <c r="E71" s="6" t="s">
        <v>40</v>
      </c>
      <c r="F71" s="6" t="s">
        <v>40</v>
      </c>
      <c r="G71" s="7" t="s">
        <v>184</v>
      </c>
      <c r="H71" s="4"/>
      <c r="I71" s="4"/>
      <c r="J71" s="1"/>
      <c r="K71" s="1"/>
      <c r="L71" s="21">
        <v>274000</v>
      </c>
      <c r="M71" s="24">
        <f t="shared" si="1"/>
        <v>18270422</v>
      </c>
      <c r="N71" s="3"/>
      <c r="O71" s="3"/>
    </row>
    <row r="72" spans="1:15" ht="15" thickBot="1" x14ac:dyDescent="0.4">
      <c r="A72" s="11">
        <v>66</v>
      </c>
      <c r="B72" s="11">
        <v>1</v>
      </c>
      <c r="C72" s="10">
        <v>85.5</v>
      </c>
      <c r="D72" s="11" t="s">
        <v>200</v>
      </c>
      <c r="E72" s="12" t="s">
        <v>18</v>
      </c>
      <c r="F72" s="12"/>
      <c r="G72" s="13" t="s">
        <v>191</v>
      </c>
      <c r="H72" s="14"/>
      <c r="I72" s="14" t="s">
        <v>189</v>
      </c>
      <c r="J72" s="11"/>
      <c r="K72" s="11">
        <v>4</v>
      </c>
      <c r="L72" s="22">
        <v>57205</v>
      </c>
      <c r="M72" s="24">
        <f t="shared" si="1"/>
        <v>18327627</v>
      </c>
      <c r="N72" s="24"/>
      <c r="O72" s="24"/>
    </row>
    <row r="73" spans="1:15" ht="15" thickTop="1" x14ac:dyDescent="0.35">
      <c r="A73" s="16">
        <v>66</v>
      </c>
      <c r="B73" s="16">
        <v>2</v>
      </c>
      <c r="C73" s="15">
        <v>85.5</v>
      </c>
      <c r="D73" s="16" t="s">
        <v>200</v>
      </c>
      <c r="E73" s="17" t="s">
        <v>18</v>
      </c>
      <c r="F73" s="17"/>
      <c r="G73" s="18" t="s">
        <v>191</v>
      </c>
      <c r="H73" s="19"/>
      <c r="I73" s="19" t="s">
        <v>189</v>
      </c>
      <c r="J73" s="16"/>
      <c r="K73" s="16">
        <v>4</v>
      </c>
      <c r="L73" s="23">
        <f>169950-57205</f>
        <v>112745</v>
      </c>
      <c r="M73" s="3"/>
      <c r="N73" s="24">
        <f>L73</f>
        <v>112745</v>
      </c>
      <c r="O73" s="3"/>
    </row>
    <row r="74" spans="1:15" x14ac:dyDescent="0.35">
      <c r="A74" s="1">
        <v>67</v>
      </c>
      <c r="B74" s="1">
        <v>2</v>
      </c>
      <c r="C74" s="9">
        <v>83.5</v>
      </c>
      <c r="D74" s="1" t="s">
        <v>200</v>
      </c>
      <c r="E74" s="6" t="s">
        <v>18</v>
      </c>
      <c r="F74" s="6"/>
      <c r="G74" s="7" t="s">
        <v>193</v>
      </c>
      <c r="H74" s="4"/>
      <c r="I74" s="4" t="s">
        <v>13</v>
      </c>
      <c r="J74" s="1"/>
      <c r="K74" s="1">
        <v>4</v>
      </c>
      <c r="L74" s="21">
        <v>152634</v>
      </c>
      <c r="M74" s="3"/>
      <c r="N74" s="24">
        <f>N73+L74</f>
        <v>265379</v>
      </c>
      <c r="O74" s="3"/>
    </row>
    <row r="75" spans="1:15" x14ac:dyDescent="0.35">
      <c r="A75" s="1">
        <v>68</v>
      </c>
      <c r="B75" s="1">
        <v>2</v>
      </c>
      <c r="C75" s="9">
        <v>81</v>
      </c>
      <c r="D75" s="1" t="s">
        <v>200</v>
      </c>
      <c r="E75" s="6" t="s">
        <v>194</v>
      </c>
      <c r="F75" s="6"/>
      <c r="G75" s="7" t="s">
        <v>195</v>
      </c>
      <c r="H75" s="4"/>
      <c r="I75" s="4" t="s">
        <v>17</v>
      </c>
      <c r="J75" s="1"/>
      <c r="K75" s="1">
        <v>10</v>
      </c>
      <c r="L75" s="21">
        <v>383537</v>
      </c>
      <c r="M75" s="3"/>
      <c r="N75" s="24">
        <f t="shared" ref="N75:N79" si="2">N74+L75</f>
        <v>648916</v>
      </c>
      <c r="O75" s="3"/>
    </row>
    <row r="76" spans="1:15" x14ac:dyDescent="0.35">
      <c r="A76" s="1">
        <v>69</v>
      </c>
      <c r="B76" s="1">
        <v>2</v>
      </c>
      <c r="C76" s="9">
        <v>80.5</v>
      </c>
      <c r="D76" s="1" t="s">
        <v>200</v>
      </c>
      <c r="E76" s="6" t="s">
        <v>196</v>
      </c>
      <c r="F76" s="6"/>
      <c r="G76" s="7" t="s">
        <v>197</v>
      </c>
      <c r="H76" s="4"/>
      <c r="I76" s="4" t="s">
        <v>17</v>
      </c>
      <c r="J76" s="1"/>
      <c r="K76" s="1">
        <v>8</v>
      </c>
      <c r="L76" s="21">
        <v>41100</v>
      </c>
      <c r="M76" s="3"/>
      <c r="N76" s="24">
        <f t="shared" si="2"/>
        <v>690016</v>
      </c>
      <c r="O76" s="24"/>
    </row>
    <row r="77" spans="1:15" x14ac:dyDescent="0.35">
      <c r="A77" s="1">
        <v>70</v>
      </c>
      <c r="B77" s="1">
        <v>2</v>
      </c>
      <c r="C77" s="9">
        <v>76.5</v>
      </c>
      <c r="D77" s="1" t="s">
        <v>200</v>
      </c>
      <c r="E77" s="6" t="s">
        <v>37</v>
      </c>
      <c r="F77" s="6"/>
      <c r="G77" s="7" t="s">
        <v>199</v>
      </c>
      <c r="H77" s="4"/>
      <c r="I77" s="4" t="s">
        <v>17</v>
      </c>
      <c r="J77" s="1"/>
      <c r="K77" s="1">
        <v>12</v>
      </c>
      <c r="L77" s="21">
        <v>257080</v>
      </c>
      <c r="M77" s="24"/>
      <c r="N77" s="24">
        <f t="shared" si="2"/>
        <v>947096</v>
      </c>
      <c r="O77" s="3"/>
    </row>
    <row r="78" spans="1:15" x14ac:dyDescent="0.35">
      <c r="A78" s="1"/>
      <c r="B78" s="1">
        <v>2</v>
      </c>
      <c r="C78" s="9"/>
      <c r="D78" s="1" t="s">
        <v>200</v>
      </c>
      <c r="E78" s="6" t="s">
        <v>210</v>
      </c>
      <c r="F78" s="6"/>
      <c r="G78" s="7"/>
      <c r="H78" s="4"/>
      <c r="I78" s="4"/>
      <c r="J78" s="1"/>
      <c r="K78" s="1"/>
      <c r="L78" s="21">
        <v>100000</v>
      </c>
      <c r="M78" s="3"/>
      <c r="N78" s="24">
        <f t="shared" si="2"/>
        <v>1047096</v>
      </c>
      <c r="O78" s="24"/>
    </row>
    <row r="79" spans="1:15" x14ac:dyDescent="0.35">
      <c r="A79" s="1"/>
      <c r="B79" s="1">
        <v>2</v>
      </c>
      <c r="C79" s="9"/>
      <c r="D79" s="1" t="s">
        <v>200</v>
      </c>
      <c r="E79" s="6" t="s">
        <v>211</v>
      </c>
      <c r="F79" s="6"/>
      <c r="G79" s="7"/>
      <c r="H79" s="4"/>
      <c r="I79" s="4"/>
      <c r="J79" s="1"/>
      <c r="K79" s="1"/>
      <c r="L79" s="21">
        <f>264335-57205</f>
        <v>207130</v>
      </c>
      <c r="M79" s="3"/>
      <c r="N79" s="24">
        <f t="shared" si="2"/>
        <v>1254226</v>
      </c>
      <c r="O79" s="24"/>
    </row>
    <row r="80" spans="1:15" x14ac:dyDescent="0.35">
      <c r="A80" s="1"/>
      <c r="B80" s="1">
        <v>2</v>
      </c>
      <c r="C80" s="9"/>
      <c r="D80" s="1" t="s">
        <v>200</v>
      </c>
      <c r="E80" s="6" t="s">
        <v>212</v>
      </c>
      <c r="F80" s="6"/>
      <c r="G80" s="7"/>
      <c r="H80" s="4"/>
      <c r="I80" s="4" t="s">
        <v>189</v>
      </c>
      <c r="J80" s="1"/>
      <c r="K80" s="1"/>
      <c r="L80" s="21">
        <v>57205</v>
      </c>
      <c r="M80" s="3"/>
      <c r="N80" s="24">
        <f>N79+L80</f>
        <v>1311431</v>
      </c>
      <c r="O80" s="24"/>
    </row>
    <row r="81" spans="1:15" x14ac:dyDescent="0.35">
      <c r="A81" s="1"/>
      <c r="B81" s="1"/>
      <c r="C81" s="9">
        <v>85</v>
      </c>
      <c r="D81" s="1" t="s">
        <v>203</v>
      </c>
      <c r="E81" s="6" t="s">
        <v>18</v>
      </c>
      <c r="F81" s="6"/>
      <c r="G81" s="7" t="s">
        <v>192</v>
      </c>
      <c r="H81" s="4"/>
      <c r="I81" s="4" t="s">
        <v>213</v>
      </c>
      <c r="J81" s="1"/>
      <c r="K81" s="1">
        <v>4</v>
      </c>
      <c r="L81" s="21">
        <v>152634</v>
      </c>
      <c r="M81" s="24"/>
      <c r="N81" s="24"/>
      <c r="O81" s="24">
        <f>L81</f>
        <v>152634</v>
      </c>
    </row>
    <row r="82" spans="1:15" x14ac:dyDescent="0.35">
      <c r="A82" s="1"/>
      <c r="B82" s="1"/>
      <c r="C82" s="9">
        <v>77.5</v>
      </c>
      <c r="D82" s="1" t="s">
        <v>203</v>
      </c>
      <c r="E82" s="6" t="s">
        <v>177</v>
      </c>
      <c r="F82" s="6"/>
      <c r="G82" s="7" t="s">
        <v>198</v>
      </c>
      <c r="H82" s="4"/>
      <c r="I82" s="4" t="s">
        <v>213</v>
      </c>
      <c r="J82" s="1"/>
      <c r="K82" s="1" t="s">
        <v>23</v>
      </c>
      <c r="L82" s="21">
        <v>191492</v>
      </c>
      <c r="M82" s="3"/>
      <c r="N82" s="3"/>
      <c r="O82" s="24">
        <f>O81+L82</f>
        <v>344126</v>
      </c>
    </row>
    <row r="83" spans="1:15" x14ac:dyDescent="0.35">
      <c r="M83" s="3"/>
      <c r="N83" s="3"/>
      <c r="O83" s="3"/>
    </row>
    <row r="84" spans="1:15" x14ac:dyDescent="0.35">
      <c r="M84" s="25" t="s">
        <v>207</v>
      </c>
      <c r="N84" s="24">
        <v>1311431</v>
      </c>
      <c r="O84" s="3"/>
    </row>
    <row r="85" spans="1:15" x14ac:dyDescent="0.35">
      <c r="M85" s="25" t="s">
        <v>208</v>
      </c>
      <c r="N85" s="24">
        <f>N84-N80</f>
        <v>0</v>
      </c>
      <c r="O85" s="3"/>
    </row>
    <row r="86" spans="1:15" x14ac:dyDescent="0.35">
      <c r="M86" s="3"/>
      <c r="N86" s="3"/>
      <c r="O86" s="3"/>
    </row>
    <row r="87" spans="1:15" x14ac:dyDescent="0.35">
      <c r="M87" s="25" t="s">
        <v>209</v>
      </c>
      <c r="N87" s="8">
        <v>786859</v>
      </c>
      <c r="O87" s="3"/>
    </row>
    <row r="89" spans="1:15" x14ac:dyDescent="0.35">
      <c r="J89" s="28" t="s">
        <v>220</v>
      </c>
      <c r="K89" s="28"/>
      <c r="L89" s="28"/>
      <c r="M89" s="28"/>
    </row>
    <row r="90" spans="1:15" ht="15" customHeight="1" x14ac:dyDescent="0.35">
      <c r="J90" s="29" t="s">
        <v>216</v>
      </c>
      <c r="K90" s="29"/>
      <c r="L90" s="29"/>
      <c r="M90" s="27">
        <f>M72</f>
        <v>18327627</v>
      </c>
    </row>
    <row r="91" spans="1:15" ht="15" customHeight="1" x14ac:dyDescent="0.35">
      <c r="J91" s="29" t="s">
        <v>217</v>
      </c>
      <c r="K91" s="29"/>
      <c r="L91" s="29"/>
      <c r="M91" s="27">
        <v>1311431</v>
      </c>
    </row>
    <row r="92" spans="1:15" ht="15" customHeight="1" x14ac:dyDescent="0.35">
      <c r="J92" s="29" t="s">
        <v>218</v>
      </c>
      <c r="K92" s="29"/>
      <c r="L92" s="29"/>
      <c r="M92" s="27">
        <f>O82</f>
        <v>344126</v>
      </c>
    </row>
    <row r="93" spans="1:15" ht="15" customHeight="1" x14ac:dyDescent="0.35">
      <c r="J93" s="29" t="s">
        <v>209</v>
      </c>
      <c r="K93" s="29"/>
      <c r="L93" s="29"/>
      <c r="M93" s="27">
        <v>786859</v>
      </c>
    </row>
    <row r="94" spans="1:15" ht="15" customHeight="1" x14ac:dyDescent="0.35">
      <c r="J94" s="29" t="s">
        <v>215</v>
      </c>
      <c r="K94" s="29"/>
      <c r="L94" s="29"/>
      <c r="M94" s="27">
        <f>M90+M91+M92+M93</f>
        <v>20770043</v>
      </c>
    </row>
    <row r="95" spans="1:15" x14ac:dyDescent="0.35">
      <c r="J95" s="30"/>
      <c r="K95" s="30"/>
      <c r="L95" s="30"/>
      <c r="M95" s="27"/>
    </row>
    <row r="96" spans="1:15" ht="15" customHeight="1" x14ac:dyDescent="0.35">
      <c r="I96" s="26"/>
      <c r="J96" s="31" t="s">
        <v>219</v>
      </c>
      <c r="K96" s="31"/>
      <c r="L96" s="31"/>
      <c r="M96" s="27">
        <v>57205</v>
      </c>
    </row>
  </sheetData>
  <autoFilter ref="A2:L71" xr:uid="{8CD1CF5A-5093-48B0-A3AA-59FFBC7B4686}">
    <sortState xmlns:xlrd2="http://schemas.microsoft.com/office/spreadsheetml/2017/richdata2" ref="A3:L71">
      <sortCondition ref="A2:A71"/>
    </sortState>
  </autoFilter>
  <sortState xmlns:xlrd2="http://schemas.microsoft.com/office/spreadsheetml/2017/richdata2" ref="A73:O79">
    <sortCondition descending="1" ref="C73:C79"/>
    <sortCondition ref="A73:A79"/>
  </sortState>
  <mergeCells count="9">
    <mergeCell ref="J94:L94"/>
    <mergeCell ref="J95:L95"/>
    <mergeCell ref="J96:L96"/>
    <mergeCell ref="A1:E1"/>
    <mergeCell ref="J89:M89"/>
    <mergeCell ref="J90:L90"/>
    <mergeCell ref="J91:L91"/>
    <mergeCell ref="J92:L92"/>
    <mergeCell ref="J93:L93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1A3B514AA5724C84929E12A175A27E" ma:contentTypeVersion="8" ma:contentTypeDescription="Create a new document." ma:contentTypeScope="" ma:versionID="06aefe19ac072710a31a904d59677ae3">
  <xsd:schema xmlns:xsd="http://www.w3.org/2001/XMLSchema" xmlns:xs="http://www.w3.org/2001/XMLSchema" xmlns:p="http://schemas.microsoft.com/office/2006/metadata/properties" xmlns:ns2="595ef7b8-c6f5-4800-9bb8-abfde1eab3cf" targetNamespace="http://schemas.microsoft.com/office/2006/metadata/properties" ma:root="true" ma:fieldsID="2c172b86232a57847951ed429b255eff" ns2:_="">
    <xsd:import namespace="595ef7b8-c6f5-4800-9bb8-abfde1eab3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ef7b8-c6f5-4800-9bb8-abfde1eab3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F75CB0-2B35-4E5D-B612-02C14E29A3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8EC8D2-392A-468F-AF33-CC27EABC807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EF56C2E-3AD6-4170-AA86-6F668AFBCF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5ef7b8-c6f5-4800-9bb8-abfde1eab3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Fronek, Amanda (IHCDA)</dc:creator>
  <cp:keywords/>
  <dc:description/>
  <cp:lastModifiedBy>Garvey, Kristin (IHCDA)</cp:lastModifiedBy>
  <cp:revision/>
  <dcterms:created xsi:type="dcterms:W3CDTF">2021-05-13T16:50:04Z</dcterms:created>
  <dcterms:modified xsi:type="dcterms:W3CDTF">2021-10-19T13:14:41Z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0x010100681A3B514AA5724C84929E12A175A27E</vt:lpwstr>
  </property>
</Properties>
</file>