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Shared\accnt\DISTRIBUTION FACTORS\2025\"/>
    </mc:Choice>
  </mc:AlternateContent>
  <xr:revisionPtr revIDLastSave="0" documentId="8_{B1713465-F5D4-4099-A37F-E19059415DEC}" xr6:coauthVersionLast="47" xr6:coauthVersionMax="47" xr10:uidLastSave="{00000000-0000-0000-0000-000000000000}"/>
  <bookViews>
    <workbookView xWindow="-108" yWindow="-108" windowWidth="23256" windowHeight="12576" xr2:uid="{AE4F4E91-E59D-4587-BCA7-E369E945F60F}"/>
  </bookViews>
  <sheets>
    <sheet name="Worksheet" sheetId="1" r:id="rId1"/>
  </sheets>
  <externalReferences>
    <externalReference r:id="rId2"/>
  </externalReferences>
  <definedNames>
    <definedName name="_xlnm._FilterDatabase" localSheetId="0" hidden="1">Worksheet!$A$6:$O$758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1" i="1" l="1"/>
  <c r="K761" i="1"/>
  <c r="G761" i="1"/>
  <c r="H760" i="1"/>
  <c r="G760" i="1"/>
  <c r="M758" i="1"/>
  <c r="H758" i="1"/>
  <c r="G758" i="1"/>
  <c r="O757" i="1"/>
  <c r="I757" i="1"/>
  <c r="O756" i="1"/>
  <c r="O758" i="1" s="1"/>
  <c r="I756" i="1"/>
  <c r="O755" i="1"/>
  <c r="I755" i="1"/>
  <c r="O754" i="1"/>
  <c r="I754" i="1"/>
  <c r="O753" i="1"/>
  <c r="M753" i="1"/>
  <c r="K753" i="1"/>
  <c r="K758" i="1" s="1"/>
  <c r="I753" i="1"/>
  <c r="I758" i="1" s="1"/>
  <c r="M752" i="1"/>
  <c r="H752" i="1"/>
  <c r="G752" i="1"/>
  <c r="O751" i="1"/>
  <c r="I751" i="1"/>
  <c r="O750" i="1"/>
  <c r="I750" i="1"/>
  <c r="O749" i="1"/>
  <c r="I749" i="1"/>
  <c r="O748" i="1"/>
  <c r="I748" i="1"/>
  <c r="O747" i="1"/>
  <c r="I747" i="1"/>
  <c r="O746" i="1"/>
  <c r="I746" i="1"/>
  <c r="O745" i="1"/>
  <c r="I745" i="1"/>
  <c r="O744" i="1"/>
  <c r="O752" i="1" s="1"/>
  <c r="M744" i="1"/>
  <c r="K744" i="1"/>
  <c r="K752" i="1" s="1"/>
  <c r="I744" i="1"/>
  <c r="I752" i="1" s="1"/>
  <c r="H743" i="1"/>
  <c r="G743" i="1"/>
  <c r="O742" i="1"/>
  <c r="I742" i="1"/>
  <c r="O741" i="1"/>
  <c r="I741" i="1"/>
  <c r="O740" i="1"/>
  <c r="I740" i="1"/>
  <c r="O739" i="1"/>
  <c r="I739" i="1"/>
  <c r="O738" i="1"/>
  <c r="I738" i="1"/>
  <c r="I743" i="1" s="1"/>
  <c r="O737" i="1"/>
  <c r="O743" i="1" s="1"/>
  <c r="I737" i="1"/>
  <c r="O736" i="1"/>
  <c r="M736" i="1"/>
  <c r="M743" i="1" s="1"/>
  <c r="K736" i="1"/>
  <c r="K743" i="1" s="1"/>
  <c r="I736" i="1"/>
  <c r="M735" i="1"/>
  <c r="K735" i="1"/>
  <c r="H735" i="1"/>
  <c r="G735" i="1"/>
  <c r="O734" i="1"/>
  <c r="I734" i="1"/>
  <c r="O733" i="1"/>
  <c r="I733" i="1"/>
  <c r="O732" i="1"/>
  <c r="I732" i="1"/>
  <c r="O731" i="1"/>
  <c r="I731" i="1"/>
  <c r="O730" i="1"/>
  <c r="I730" i="1"/>
  <c r="O729" i="1"/>
  <c r="I729" i="1"/>
  <c r="O728" i="1"/>
  <c r="I728" i="1"/>
  <c r="O727" i="1"/>
  <c r="I727" i="1"/>
  <c r="O726" i="1"/>
  <c r="I726" i="1"/>
  <c r="O725" i="1"/>
  <c r="I725" i="1"/>
  <c r="O724" i="1"/>
  <c r="I724" i="1"/>
  <c r="O723" i="1"/>
  <c r="I723" i="1"/>
  <c r="O722" i="1"/>
  <c r="I722" i="1"/>
  <c r="O721" i="1"/>
  <c r="O735" i="1" s="1"/>
  <c r="I721" i="1"/>
  <c r="O720" i="1"/>
  <c r="M720" i="1"/>
  <c r="K720" i="1"/>
  <c r="I720" i="1"/>
  <c r="I735" i="1" s="1"/>
  <c r="K719" i="1"/>
  <c r="H719" i="1"/>
  <c r="G719" i="1"/>
  <c r="O718" i="1"/>
  <c r="I718" i="1"/>
  <c r="O717" i="1"/>
  <c r="I717" i="1"/>
  <c r="O716" i="1"/>
  <c r="I716" i="1"/>
  <c r="O715" i="1"/>
  <c r="I715" i="1"/>
  <c r="O714" i="1"/>
  <c r="I714" i="1"/>
  <c r="O713" i="1"/>
  <c r="I713" i="1"/>
  <c r="O712" i="1"/>
  <c r="O719" i="1" s="1"/>
  <c r="I712" i="1"/>
  <c r="I719" i="1" s="1"/>
  <c r="O711" i="1"/>
  <c r="M711" i="1"/>
  <c r="M719" i="1" s="1"/>
  <c r="K711" i="1"/>
  <c r="I711" i="1"/>
  <c r="K710" i="1"/>
  <c r="H710" i="1"/>
  <c r="G710" i="1"/>
  <c r="O709" i="1"/>
  <c r="I709" i="1"/>
  <c r="O708" i="1"/>
  <c r="I708" i="1"/>
  <c r="O707" i="1"/>
  <c r="I707" i="1"/>
  <c r="I710" i="1" s="1"/>
  <c r="O706" i="1"/>
  <c r="I706" i="1"/>
  <c r="O705" i="1"/>
  <c r="I705" i="1"/>
  <c r="O704" i="1"/>
  <c r="I704" i="1"/>
  <c r="O703" i="1"/>
  <c r="O710" i="1" s="1"/>
  <c r="M703" i="1"/>
  <c r="M710" i="1" s="1"/>
  <c r="K703" i="1"/>
  <c r="I703" i="1"/>
  <c r="M702" i="1"/>
  <c r="K702" i="1"/>
  <c r="H702" i="1"/>
  <c r="G702" i="1"/>
  <c r="O701" i="1"/>
  <c r="I701" i="1"/>
  <c r="O700" i="1"/>
  <c r="I700" i="1"/>
  <c r="O699" i="1"/>
  <c r="I699" i="1"/>
  <c r="O698" i="1"/>
  <c r="I698" i="1"/>
  <c r="O697" i="1"/>
  <c r="O702" i="1" s="1"/>
  <c r="M697" i="1"/>
  <c r="K697" i="1"/>
  <c r="I697" i="1"/>
  <c r="I702" i="1" s="1"/>
  <c r="K696" i="1"/>
  <c r="H696" i="1"/>
  <c r="G696" i="1"/>
  <c r="O695" i="1"/>
  <c r="I695" i="1"/>
  <c r="O694" i="1"/>
  <c r="I694" i="1"/>
  <c r="O693" i="1"/>
  <c r="I693" i="1"/>
  <c r="O692" i="1"/>
  <c r="I692" i="1"/>
  <c r="O691" i="1"/>
  <c r="I691" i="1"/>
  <c r="O690" i="1"/>
  <c r="O696" i="1" s="1"/>
  <c r="M690" i="1"/>
  <c r="M696" i="1" s="1"/>
  <c r="K690" i="1"/>
  <c r="I690" i="1"/>
  <c r="I696" i="1" s="1"/>
  <c r="H689" i="1"/>
  <c r="G689" i="1"/>
  <c r="O688" i="1"/>
  <c r="I688" i="1"/>
  <c r="O687" i="1"/>
  <c r="I687" i="1"/>
  <c r="O686" i="1"/>
  <c r="I686" i="1"/>
  <c r="I689" i="1" s="1"/>
  <c r="O685" i="1"/>
  <c r="I685" i="1"/>
  <c r="O684" i="1"/>
  <c r="O689" i="1" s="1"/>
  <c r="M684" i="1"/>
  <c r="M689" i="1" s="1"/>
  <c r="K684" i="1"/>
  <c r="K689" i="1" s="1"/>
  <c r="I684" i="1"/>
  <c r="K683" i="1"/>
  <c r="H683" i="1"/>
  <c r="G683" i="1"/>
  <c r="O682" i="1"/>
  <c r="I682" i="1"/>
  <c r="O681" i="1"/>
  <c r="I681" i="1"/>
  <c r="O680" i="1"/>
  <c r="I680" i="1"/>
  <c r="O679" i="1"/>
  <c r="I679" i="1"/>
  <c r="O678" i="1"/>
  <c r="I678" i="1"/>
  <c r="O677" i="1"/>
  <c r="I677" i="1"/>
  <c r="O676" i="1"/>
  <c r="I676" i="1"/>
  <c r="O675" i="1"/>
  <c r="O683" i="1" s="1"/>
  <c r="M675" i="1"/>
  <c r="M683" i="1" s="1"/>
  <c r="K675" i="1"/>
  <c r="I675" i="1"/>
  <c r="I683" i="1" s="1"/>
  <c r="M674" i="1"/>
  <c r="H674" i="1"/>
  <c r="G674" i="1"/>
  <c r="O673" i="1"/>
  <c r="I673" i="1"/>
  <c r="O672" i="1"/>
  <c r="I672" i="1"/>
  <c r="O671" i="1"/>
  <c r="O674" i="1" s="1"/>
  <c r="M671" i="1"/>
  <c r="K671" i="1"/>
  <c r="K674" i="1" s="1"/>
  <c r="I671" i="1"/>
  <c r="I674" i="1" s="1"/>
  <c r="H670" i="1"/>
  <c r="G670" i="1"/>
  <c r="O669" i="1"/>
  <c r="I669" i="1"/>
  <c r="I670" i="1" s="1"/>
  <c r="O668" i="1"/>
  <c r="O670" i="1" s="1"/>
  <c r="I668" i="1"/>
  <c r="O667" i="1"/>
  <c r="M667" i="1"/>
  <c r="M670" i="1" s="1"/>
  <c r="K667" i="1"/>
  <c r="K670" i="1" s="1"/>
  <c r="I667" i="1"/>
  <c r="M666" i="1"/>
  <c r="H666" i="1"/>
  <c r="G666" i="1"/>
  <c r="O665" i="1"/>
  <c r="I665" i="1"/>
  <c r="O664" i="1"/>
  <c r="O666" i="1" s="1"/>
  <c r="I664" i="1"/>
  <c r="O663" i="1"/>
  <c r="I663" i="1"/>
  <c r="O662" i="1"/>
  <c r="I662" i="1"/>
  <c r="O661" i="1"/>
  <c r="M661" i="1"/>
  <c r="K661" i="1"/>
  <c r="K666" i="1" s="1"/>
  <c r="I661" i="1"/>
  <c r="I666" i="1" s="1"/>
  <c r="H660" i="1"/>
  <c r="G660" i="1"/>
  <c r="O659" i="1"/>
  <c r="I659" i="1"/>
  <c r="O658" i="1"/>
  <c r="I658" i="1"/>
  <c r="O657" i="1"/>
  <c r="I657" i="1"/>
  <c r="O656" i="1"/>
  <c r="I656" i="1"/>
  <c r="O655" i="1"/>
  <c r="I655" i="1"/>
  <c r="I660" i="1" s="1"/>
  <c r="O654" i="1"/>
  <c r="O660" i="1" s="1"/>
  <c r="I654" i="1"/>
  <c r="O653" i="1"/>
  <c r="M653" i="1"/>
  <c r="M660" i="1" s="1"/>
  <c r="K653" i="1"/>
  <c r="K660" i="1" s="1"/>
  <c r="I653" i="1"/>
  <c r="M652" i="1"/>
  <c r="K652" i="1"/>
  <c r="H652" i="1"/>
  <c r="G652" i="1"/>
  <c r="O651" i="1"/>
  <c r="I651" i="1"/>
  <c r="O650" i="1"/>
  <c r="O652" i="1" s="1"/>
  <c r="I650" i="1"/>
  <c r="O649" i="1"/>
  <c r="M649" i="1"/>
  <c r="K649" i="1"/>
  <c r="I649" i="1"/>
  <c r="I652" i="1" s="1"/>
  <c r="K648" i="1"/>
  <c r="I648" i="1"/>
  <c r="H648" i="1"/>
  <c r="G648" i="1"/>
  <c r="O647" i="1"/>
  <c r="I647" i="1"/>
  <c r="O646" i="1"/>
  <c r="I646" i="1"/>
  <c r="O645" i="1"/>
  <c r="I645" i="1"/>
  <c r="O644" i="1"/>
  <c r="I644" i="1"/>
  <c r="O643" i="1"/>
  <c r="I643" i="1"/>
  <c r="O642" i="1"/>
  <c r="I642" i="1"/>
  <c r="O641" i="1"/>
  <c r="O648" i="1" s="1"/>
  <c r="I641" i="1"/>
  <c r="O640" i="1"/>
  <c r="M640" i="1"/>
  <c r="M648" i="1" s="1"/>
  <c r="K640" i="1"/>
  <c r="I640" i="1"/>
  <c r="K639" i="1"/>
  <c r="H639" i="1"/>
  <c r="G639" i="1"/>
  <c r="O638" i="1"/>
  <c r="I638" i="1"/>
  <c r="O637" i="1"/>
  <c r="I637" i="1"/>
  <c r="O636" i="1"/>
  <c r="I636" i="1"/>
  <c r="I639" i="1" s="1"/>
  <c r="O635" i="1"/>
  <c r="I635" i="1"/>
  <c r="O634" i="1"/>
  <c r="I634" i="1"/>
  <c r="O633" i="1"/>
  <c r="I633" i="1"/>
  <c r="O632" i="1"/>
  <c r="O639" i="1" s="1"/>
  <c r="M632" i="1"/>
  <c r="M639" i="1" s="1"/>
  <c r="K632" i="1"/>
  <c r="I632" i="1"/>
  <c r="K631" i="1"/>
  <c r="H631" i="1"/>
  <c r="G631" i="1"/>
  <c r="O630" i="1"/>
  <c r="I630" i="1"/>
  <c r="O629" i="1"/>
  <c r="I629" i="1"/>
  <c r="O628" i="1"/>
  <c r="I628" i="1"/>
  <c r="I631" i="1" s="1"/>
  <c r="O627" i="1"/>
  <c r="O631" i="1" s="1"/>
  <c r="M627" i="1"/>
  <c r="M631" i="1" s="1"/>
  <c r="K627" i="1"/>
  <c r="I627" i="1"/>
  <c r="K626" i="1"/>
  <c r="H626" i="1"/>
  <c r="G626" i="1"/>
  <c r="O625" i="1"/>
  <c r="I625" i="1"/>
  <c r="O624" i="1"/>
  <c r="I624" i="1"/>
  <c r="O623" i="1"/>
  <c r="I623" i="1"/>
  <c r="O622" i="1"/>
  <c r="I622" i="1"/>
  <c r="O621" i="1"/>
  <c r="I621" i="1"/>
  <c r="O620" i="1"/>
  <c r="I620" i="1"/>
  <c r="O619" i="1"/>
  <c r="I619" i="1"/>
  <c r="I626" i="1" s="1"/>
  <c r="O618" i="1"/>
  <c r="O626" i="1" s="1"/>
  <c r="M618" i="1"/>
  <c r="M626" i="1" s="1"/>
  <c r="K618" i="1"/>
  <c r="I618" i="1"/>
  <c r="K617" i="1"/>
  <c r="H617" i="1"/>
  <c r="G617" i="1"/>
  <c r="O616" i="1"/>
  <c r="I616" i="1"/>
  <c r="H616" i="1"/>
  <c r="O615" i="1"/>
  <c r="I615" i="1"/>
  <c r="O614" i="1"/>
  <c r="I614" i="1"/>
  <c r="I617" i="1" s="1"/>
  <c r="O613" i="1"/>
  <c r="O617" i="1" s="1"/>
  <c r="M613" i="1"/>
  <c r="M617" i="1" s="1"/>
  <c r="K613" i="1"/>
  <c r="I613" i="1"/>
  <c r="I612" i="1"/>
  <c r="H612" i="1"/>
  <c r="G612" i="1"/>
  <c r="O611" i="1"/>
  <c r="I611" i="1"/>
  <c r="O610" i="1"/>
  <c r="I610" i="1"/>
  <c r="O609" i="1"/>
  <c r="O612" i="1" s="1"/>
  <c r="M609" i="1"/>
  <c r="M612" i="1" s="1"/>
  <c r="K609" i="1"/>
  <c r="K612" i="1" s="1"/>
  <c r="I609" i="1"/>
  <c r="H608" i="1"/>
  <c r="G608" i="1"/>
  <c r="O607" i="1"/>
  <c r="I607" i="1"/>
  <c r="O606" i="1"/>
  <c r="I606" i="1"/>
  <c r="O605" i="1"/>
  <c r="I605" i="1"/>
  <c r="O604" i="1"/>
  <c r="I604" i="1"/>
  <c r="O603" i="1"/>
  <c r="I603" i="1"/>
  <c r="O602" i="1"/>
  <c r="I602" i="1"/>
  <c r="O601" i="1"/>
  <c r="I601" i="1"/>
  <c r="O600" i="1"/>
  <c r="I600" i="1"/>
  <c r="O599" i="1"/>
  <c r="I599" i="1"/>
  <c r="O598" i="1"/>
  <c r="O608" i="1" s="1"/>
  <c r="M598" i="1"/>
  <c r="M608" i="1" s="1"/>
  <c r="K598" i="1"/>
  <c r="K608" i="1" s="1"/>
  <c r="I598" i="1"/>
  <c r="I608" i="1" s="1"/>
  <c r="M597" i="1"/>
  <c r="K597" i="1"/>
  <c r="H597" i="1"/>
  <c r="G597" i="1"/>
  <c r="O596" i="1"/>
  <c r="I596" i="1"/>
  <c r="O595" i="1"/>
  <c r="I595" i="1"/>
  <c r="O594" i="1"/>
  <c r="O597" i="1" s="1"/>
  <c r="I594" i="1"/>
  <c r="O593" i="1"/>
  <c r="M593" i="1"/>
  <c r="K593" i="1"/>
  <c r="I593" i="1"/>
  <c r="I597" i="1" s="1"/>
  <c r="M592" i="1"/>
  <c r="K592" i="1"/>
  <c r="H592" i="1"/>
  <c r="G592" i="1"/>
  <c r="O591" i="1"/>
  <c r="I591" i="1"/>
  <c r="O590" i="1"/>
  <c r="I590" i="1"/>
  <c r="O589" i="1"/>
  <c r="I589" i="1"/>
  <c r="O588" i="1"/>
  <c r="I588" i="1"/>
  <c r="O587" i="1"/>
  <c r="I587" i="1"/>
  <c r="O586" i="1"/>
  <c r="I586" i="1"/>
  <c r="O585" i="1"/>
  <c r="O592" i="1" s="1"/>
  <c r="I585" i="1"/>
  <c r="O584" i="1"/>
  <c r="M584" i="1"/>
  <c r="K584" i="1"/>
  <c r="I584" i="1"/>
  <c r="I592" i="1" s="1"/>
  <c r="H583" i="1"/>
  <c r="G583" i="1"/>
  <c r="O582" i="1"/>
  <c r="I582" i="1"/>
  <c r="O581" i="1"/>
  <c r="I581" i="1"/>
  <c r="O580" i="1"/>
  <c r="I580" i="1"/>
  <c r="O579" i="1"/>
  <c r="I579" i="1"/>
  <c r="O578" i="1"/>
  <c r="I578" i="1"/>
  <c r="O577" i="1"/>
  <c r="I577" i="1"/>
  <c r="O576" i="1"/>
  <c r="I576" i="1"/>
  <c r="O575" i="1"/>
  <c r="I575" i="1"/>
  <c r="O574" i="1"/>
  <c r="I574" i="1"/>
  <c r="O573" i="1"/>
  <c r="O583" i="1" s="1"/>
  <c r="M573" i="1"/>
  <c r="M583" i="1" s="1"/>
  <c r="K573" i="1"/>
  <c r="K583" i="1" s="1"/>
  <c r="I573" i="1"/>
  <c r="I583" i="1" s="1"/>
  <c r="H572" i="1"/>
  <c r="G572" i="1"/>
  <c r="O571" i="1"/>
  <c r="I571" i="1"/>
  <c r="O570" i="1"/>
  <c r="I570" i="1"/>
  <c r="O569" i="1"/>
  <c r="I569" i="1"/>
  <c r="O568" i="1"/>
  <c r="I568" i="1"/>
  <c r="O567" i="1"/>
  <c r="I567" i="1"/>
  <c r="O566" i="1"/>
  <c r="I566" i="1"/>
  <c r="O565" i="1"/>
  <c r="O572" i="1" s="1"/>
  <c r="M565" i="1"/>
  <c r="M572" i="1" s="1"/>
  <c r="K565" i="1"/>
  <c r="K572" i="1" s="1"/>
  <c r="I565" i="1"/>
  <c r="I572" i="1" s="1"/>
  <c r="O564" i="1"/>
  <c r="H564" i="1"/>
  <c r="G564" i="1"/>
  <c r="O563" i="1"/>
  <c r="I563" i="1"/>
  <c r="O562" i="1"/>
  <c r="I562" i="1"/>
  <c r="O561" i="1"/>
  <c r="I561" i="1"/>
  <c r="O560" i="1"/>
  <c r="I560" i="1"/>
  <c r="O559" i="1"/>
  <c r="M559" i="1"/>
  <c r="M564" i="1" s="1"/>
  <c r="K559" i="1"/>
  <c r="K564" i="1" s="1"/>
  <c r="I559" i="1"/>
  <c r="I564" i="1" s="1"/>
  <c r="H558" i="1"/>
  <c r="G558" i="1"/>
  <c r="O557" i="1"/>
  <c r="I557" i="1"/>
  <c r="O556" i="1"/>
  <c r="I556" i="1"/>
  <c r="O555" i="1"/>
  <c r="I555" i="1"/>
  <c r="O554" i="1"/>
  <c r="I554" i="1"/>
  <c r="O553" i="1"/>
  <c r="I553" i="1"/>
  <c r="O552" i="1"/>
  <c r="O558" i="1" s="1"/>
  <c r="M552" i="1"/>
  <c r="M558" i="1" s="1"/>
  <c r="K552" i="1"/>
  <c r="K558" i="1" s="1"/>
  <c r="I552" i="1"/>
  <c r="I558" i="1" s="1"/>
  <c r="M551" i="1"/>
  <c r="K551" i="1"/>
  <c r="H551" i="1"/>
  <c r="G551" i="1"/>
  <c r="O550" i="1"/>
  <c r="I550" i="1"/>
  <c r="O549" i="1"/>
  <c r="I549" i="1"/>
  <c r="O548" i="1"/>
  <c r="I548" i="1"/>
  <c r="O547" i="1"/>
  <c r="I547" i="1"/>
  <c r="O546" i="1"/>
  <c r="I546" i="1"/>
  <c r="O545" i="1"/>
  <c r="I545" i="1"/>
  <c r="O544" i="1"/>
  <c r="I544" i="1"/>
  <c r="O543" i="1"/>
  <c r="I543" i="1"/>
  <c r="O542" i="1"/>
  <c r="I542" i="1"/>
  <c r="O541" i="1"/>
  <c r="I541" i="1"/>
  <c r="O540" i="1"/>
  <c r="O551" i="1" s="1"/>
  <c r="I540" i="1"/>
  <c r="O539" i="1"/>
  <c r="M539" i="1"/>
  <c r="K539" i="1"/>
  <c r="I539" i="1"/>
  <c r="I551" i="1" s="1"/>
  <c r="M538" i="1"/>
  <c r="K538" i="1"/>
  <c r="H538" i="1"/>
  <c r="G538" i="1"/>
  <c r="O537" i="1"/>
  <c r="I537" i="1"/>
  <c r="O536" i="1"/>
  <c r="I536" i="1"/>
  <c r="O535" i="1"/>
  <c r="O538" i="1" s="1"/>
  <c r="I535" i="1"/>
  <c r="O534" i="1"/>
  <c r="M534" i="1"/>
  <c r="K534" i="1"/>
  <c r="I534" i="1"/>
  <c r="I538" i="1" s="1"/>
  <c r="M533" i="1"/>
  <c r="K533" i="1"/>
  <c r="H533" i="1"/>
  <c r="G533" i="1"/>
  <c r="O532" i="1"/>
  <c r="I532" i="1"/>
  <c r="O531" i="1"/>
  <c r="I531" i="1"/>
  <c r="O530" i="1"/>
  <c r="O533" i="1" s="1"/>
  <c r="I530" i="1"/>
  <c r="O529" i="1"/>
  <c r="M529" i="1"/>
  <c r="K529" i="1"/>
  <c r="I529" i="1"/>
  <c r="I533" i="1" s="1"/>
  <c r="M528" i="1"/>
  <c r="K528" i="1"/>
  <c r="H528" i="1"/>
  <c r="G528" i="1"/>
  <c r="O527" i="1"/>
  <c r="I527" i="1"/>
  <c r="O526" i="1"/>
  <c r="I526" i="1"/>
  <c r="O525" i="1"/>
  <c r="I525" i="1"/>
  <c r="O524" i="1"/>
  <c r="I524" i="1"/>
  <c r="O523" i="1"/>
  <c r="I523" i="1"/>
  <c r="O522" i="1"/>
  <c r="I522" i="1"/>
  <c r="I528" i="1" s="1"/>
  <c r="O521" i="1"/>
  <c r="O528" i="1" s="1"/>
  <c r="M521" i="1"/>
  <c r="K521" i="1"/>
  <c r="I521" i="1"/>
  <c r="I520" i="1"/>
  <c r="H520" i="1"/>
  <c r="G520" i="1"/>
  <c r="O519" i="1"/>
  <c r="I519" i="1"/>
  <c r="O518" i="1"/>
  <c r="O520" i="1" s="1"/>
  <c r="I518" i="1"/>
  <c r="O517" i="1"/>
  <c r="M517" i="1"/>
  <c r="M520" i="1" s="1"/>
  <c r="K517" i="1"/>
  <c r="K520" i="1" s="1"/>
  <c r="I517" i="1"/>
  <c r="K516" i="1"/>
  <c r="H516" i="1"/>
  <c r="G516" i="1"/>
  <c r="O515" i="1"/>
  <c r="I515" i="1"/>
  <c r="O514" i="1"/>
  <c r="I514" i="1"/>
  <c r="O513" i="1"/>
  <c r="I513" i="1"/>
  <c r="O512" i="1"/>
  <c r="I512" i="1"/>
  <c r="I516" i="1" s="1"/>
  <c r="O511" i="1"/>
  <c r="O516" i="1" s="1"/>
  <c r="M511" i="1"/>
  <c r="M516" i="1" s="1"/>
  <c r="K511" i="1"/>
  <c r="I511" i="1"/>
  <c r="H510" i="1"/>
  <c r="G510" i="1"/>
  <c r="O509" i="1"/>
  <c r="I509" i="1"/>
  <c r="O508" i="1"/>
  <c r="O510" i="1" s="1"/>
  <c r="M508" i="1"/>
  <c r="M510" i="1" s="1"/>
  <c r="K508" i="1"/>
  <c r="K510" i="1" s="1"/>
  <c r="I508" i="1"/>
  <c r="I510" i="1" s="1"/>
  <c r="M507" i="1"/>
  <c r="H507" i="1"/>
  <c r="G507" i="1"/>
  <c r="O506" i="1"/>
  <c r="I506" i="1"/>
  <c r="O505" i="1"/>
  <c r="I505" i="1"/>
  <c r="O504" i="1"/>
  <c r="I504" i="1"/>
  <c r="O503" i="1"/>
  <c r="I503" i="1"/>
  <c r="O502" i="1"/>
  <c r="I502" i="1"/>
  <c r="O501" i="1"/>
  <c r="O507" i="1" s="1"/>
  <c r="I501" i="1"/>
  <c r="O500" i="1"/>
  <c r="M500" i="1"/>
  <c r="K500" i="1"/>
  <c r="K507" i="1" s="1"/>
  <c r="I500" i="1"/>
  <c r="I507" i="1" s="1"/>
  <c r="H499" i="1"/>
  <c r="G499" i="1"/>
  <c r="O498" i="1"/>
  <c r="I498" i="1"/>
  <c r="O497" i="1"/>
  <c r="I497" i="1"/>
  <c r="O496" i="1"/>
  <c r="I496" i="1"/>
  <c r="O495" i="1"/>
  <c r="I495" i="1"/>
  <c r="O494" i="1"/>
  <c r="I494" i="1"/>
  <c r="O493" i="1"/>
  <c r="O499" i="1" s="1"/>
  <c r="M493" i="1"/>
  <c r="M499" i="1" s="1"/>
  <c r="K493" i="1"/>
  <c r="K499" i="1" s="1"/>
  <c r="I493" i="1"/>
  <c r="I499" i="1" s="1"/>
  <c r="H492" i="1"/>
  <c r="G492" i="1"/>
  <c r="O491" i="1"/>
  <c r="I491" i="1"/>
  <c r="O490" i="1"/>
  <c r="I490" i="1"/>
  <c r="O489" i="1"/>
  <c r="I489" i="1"/>
  <c r="O488" i="1"/>
  <c r="I488" i="1"/>
  <c r="O487" i="1"/>
  <c r="I487" i="1"/>
  <c r="O486" i="1"/>
  <c r="I486" i="1"/>
  <c r="O485" i="1"/>
  <c r="O492" i="1" s="1"/>
  <c r="I485" i="1"/>
  <c r="I492" i="1" s="1"/>
  <c r="O484" i="1"/>
  <c r="M484" i="1"/>
  <c r="M492" i="1" s="1"/>
  <c r="K484" i="1"/>
  <c r="K492" i="1" s="1"/>
  <c r="I484" i="1"/>
  <c r="H483" i="1"/>
  <c r="G483" i="1"/>
  <c r="O482" i="1"/>
  <c r="I482" i="1"/>
  <c r="O481" i="1"/>
  <c r="I481" i="1"/>
  <c r="O480" i="1"/>
  <c r="I480" i="1"/>
  <c r="O479" i="1"/>
  <c r="I479" i="1"/>
  <c r="O478" i="1"/>
  <c r="I478" i="1"/>
  <c r="O477" i="1"/>
  <c r="I477" i="1"/>
  <c r="O476" i="1"/>
  <c r="I476" i="1"/>
  <c r="O475" i="1"/>
  <c r="I475" i="1"/>
  <c r="O474" i="1"/>
  <c r="I474" i="1"/>
  <c r="O473" i="1"/>
  <c r="I473" i="1"/>
  <c r="O472" i="1"/>
  <c r="O483" i="1" s="1"/>
  <c r="I472" i="1"/>
  <c r="I483" i="1" s="1"/>
  <c r="O471" i="1"/>
  <c r="M471" i="1"/>
  <c r="M483" i="1" s="1"/>
  <c r="K471" i="1"/>
  <c r="K483" i="1" s="1"/>
  <c r="I471" i="1"/>
  <c r="H470" i="1"/>
  <c r="G470" i="1"/>
  <c r="O469" i="1"/>
  <c r="I469" i="1"/>
  <c r="O468" i="1"/>
  <c r="I468" i="1"/>
  <c r="O467" i="1"/>
  <c r="O470" i="1" s="1"/>
  <c r="I467" i="1"/>
  <c r="I470" i="1" s="1"/>
  <c r="O466" i="1"/>
  <c r="M466" i="1"/>
  <c r="M470" i="1" s="1"/>
  <c r="K466" i="1"/>
  <c r="K470" i="1" s="1"/>
  <c r="I466" i="1"/>
  <c r="K465" i="1"/>
  <c r="H465" i="1"/>
  <c r="G465" i="1"/>
  <c r="O464" i="1"/>
  <c r="I464" i="1"/>
  <c r="O463" i="1"/>
  <c r="I463" i="1"/>
  <c r="O462" i="1"/>
  <c r="I462" i="1"/>
  <c r="O461" i="1"/>
  <c r="I461" i="1"/>
  <c r="O460" i="1"/>
  <c r="I460" i="1"/>
  <c r="O459" i="1"/>
  <c r="I459" i="1"/>
  <c r="O458" i="1"/>
  <c r="O465" i="1" s="1"/>
  <c r="M458" i="1"/>
  <c r="M465" i="1" s="1"/>
  <c r="K458" i="1"/>
  <c r="I458" i="1"/>
  <c r="I465" i="1" s="1"/>
  <c r="K457" i="1"/>
  <c r="H457" i="1"/>
  <c r="G457" i="1"/>
  <c r="O456" i="1"/>
  <c r="I456" i="1"/>
  <c r="O455" i="1"/>
  <c r="O457" i="1" s="1"/>
  <c r="I455" i="1"/>
  <c r="O454" i="1"/>
  <c r="I454" i="1"/>
  <c r="O453" i="1"/>
  <c r="M453" i="1"/>
  <c r="M457" i="1" s="1"/>
  <c r="K453" i="1"/>
  <c r="I453" i="1"/>
  <c r="I457" i="1" s="1"/>
  <c r="M452" i="1"/>
  <c r="H452" i="1"/>
  <c r="G452" i="1"/>
  <c r="O451" i="1"/>
  <c r="I451" i="1"/>
  <c r="O450" i="1"/>
  <c r="I450" i="1"/>
  <c r="O449" i="1"/>
  <c r="I449" i="1"/>
  <c r="O448" i="1"/>
  <c r="I448" i="1"/>
  <c r="O447" i="1"/>
  <c r="I447" i="1"/>
  <c r="O446" i="1"/>
  <c r="O452" i="1" s="1"/>
  <c r="I446" i="1"/>
  <c r="O445" i="1"/>
  <c r="M445" i="1"/>
  <c r="K445" i="1"/>
  <c r="K452" i="1" s="1"/>
  <c r="I445" i="1"/>
  <c r="I452" i="1" s="1"/>
  <c r="M444" i="1"/>
  <c r="K444" i="1"/>
  <c r="H444" i="1"/>
  <c r="G444" i="1"/>
  <c r="O443" i="1"/>
  <c r="I443" i="1"/>
  <c r="O442" i="1"/>
  <c r="I442" i="1"/>
  <c r="O441" i="1"/>
  <c r="I441" i="1"/>
  <c r="O440" i="1"/>
  <c r="I440" i="1"/>
  <c r="O439" i="1"/>
  <c r="I439" i="1"/>
  <c r="O438" i="1"/>
  <c r="I438" i="1"/>
  <c r="O437" i="1"/>
  <c r="I437" i="1"/>
  <c r="O436" i="1"/>
  <c r="I436" i="1"/>
  <c r="O435" i="1"/>
  <c r="I435" i="1"/>
  <c r="O434" i="1"/>
  <c r="I434" i="1"/>
  <c r="O433" i="1"/>
  <c r="I433" i="1"/>
  <c r="O432" i="1"/>
  <c r="I432" i="1"/>
  <c r="O431" i="1"/>
  <c r="I431" i="1"/>
  <c r="O430" i="1"/>
  <c r="I430" i="1"/>
  <c r="O429" i="1"/>
  <c r="I429" i="1"/>
  <c r="O428" i="1"/>
  <c r="I428" i="1"/>
  <c r="O427" i="1"/>
  <c r="O444" i="1" s="1"/>
  <c r="M427" i="1"/>
  <c r="K427" i="1"/>
  <c r="I427" i="1"/>
  <c r="I444" i="1" s="1"/>
  <c r="K426" i="1"/>
  <c r="H426" i="1"/>
  <c r="G426" i="1"/>
  <c r="O425" i="1"/>
  <c r="I425" i="1"/>
  <c r="O424" i="1"/>
  <c r="I424" i="1"/>
  <c r="O423" i="1"/>
  <c r="I423" i="1"/>
  <c r="O422" i="1"/>
  <c r="I422" i="1"/>
  <c r="O421" i="1"/>
  <c r="I421" i="1"/>
  <c r="O420" i="1"/>
  <c r="I420" i="1"/>
  <c r="O419" i="1"/>
  <c r="I419" i="1"/>
  <c r="O418" i="1"/>
  <c r="I418" i="1"/>
  <c r="O417" i="1"/>
  <c r="I417" i="1"/>
  <c r="O416" i="1"/>
  <c r="I416" i="1"/>
  <c r="O415" i="1"/>
  <c r="I415" i="1"/>
  <c r="O414" i="1"/>
  <c r="I414" i="1"/>
  <c r="O413" i="1"/>
  <c r="I413" i="1"/>
  <c r="O412" i="1"/>
  <c r="O426" i="1" s="1"/>
  <c r="I412" i="1"/>
  <c r="O411" i="1"/>
  <c r="I411" i="1"/>
  <c r="O410" i="1"/>
  <c r="M410" i="1"/>
  <c r="M426" i="1" s="1"/>
  <c r="K410" i="1"/>
  <c r="I410" i="1"/>
  <c r="I426" i="1" s="1"/>
  <c r="K409" i="1"/>
  <c r="H409" i="1"/>
  <c r="G409" i="1"/>
  <c r="O408" i="1"/>
  <c r="I408" i="1"/>
  <c r="O407" i="1"/>
  <c r="O409" i="1" s="1"/>
  <c r="I407" i="1"/>
  <c r="O406" i="1"/>
  <c r="I406" i="1"/>
  <c r="O405" i="1"/>
  <c r="M405" i="1"/>
  <c r="M409" i="1" s="1"/>
  <c r="K405" i="1"/>
  <c r="I405" i="1"/>
  <c r="I409" i="1" s="1"/>
  <c r="O404" i="1"/>
  <c r="H404" i="1"/>
  <c r="G404" i="1"/>
  <c r="O403" i="1"/>
  <c r="I403" i="1"/>
  <c r="O402" i="1"/>
  <c r="I402" i="1"/>
  <c r="O401" i="1"/>
  <c r="I401" i="1"/>
  <c r="O400" i="1"/>
  <c r="I400" i="1"/>
  <c r="O399" i="1"/>
  <c r="I399" i="1"/>
  <c r="O398" i="1"/>
  <c r="I398" i="1"/>
  <c r="O397" i="1"/>
  <c r="I397" i="1"/>
  <c r="O396" i="1"/>
  <c r="I396" i="1"/>
  <c r="O395" i="1"/>
  <c r="I395" i="1"/>
  <c r="O394" i="1"/>
  <c r="I394" i="1"/>
  <c r="O393" i="1"/>
  <c r="I393" i="1"/>
  <c r="O392" i="1"/>
  <c r="M392" i="1"/>
  <c r="M404" i="1" s="1"/>
  <c r="K392" i="1"/>
  <c r="K404" i="1" s="1"/>
  <c r="I392" i="1"/>
  <c r="I404" i="1" s="1"/>
  <c r="H391" i="1"/>
  <c r="G391" i="1"/>
  <c r="O390" i="1"/>
  <c r="I390" i="1"/>
  <c r="O389" i="1"/>
  <c r="I389" i="1"/>
  <c r="O388" i="1"/>
  <c r="I388" i="1"/>
  <c r="O387" i="1"/>
  <c r="I387" i="1"/>
  <c r="O386" i="1"/>
  <c r="I386" i="1"/>
  <c r="O385" i="1"/>
  <c r="I385" i="1"/>
  <c r="O384" i="1"/>
  <c r="I384" i="1"/>
  <c r="O383" i="1"/>
  <c r="I383" i="1"/>
  <c r="O382" i="1"/>
  <c r="I382" i="1"/>
  <c r="O381" i="1"/>
  <c r="I381" i="1"/>
  <c r="O380" i="1"/>
  <c r="I380" i="1"/>
  <c r="O379" i="1"/>
  <c r="I379" i="1"/>
  <c r="O378" i="1"/>
  <c r="I378" i="1"/>
  <c r="O377" i="1"/>
  <c r="I377" i="1"/>
  <c r="O376" i="1"/>
  <c r="I376" i="1"/>
  <c r="O375" i="1"/>
  <c r="I375" i="1"/>
  <c r="O374" i="1"/>
  <c r="I374" i="1"/>
  <c r="O373" i="1"/>
  <c r="O391" i="1" s="1"/>
  <c r="I373" i="1"/>
  <c r="O372" i="1"/>
  <c r="I372" i="1"/>
  <c r="O371" i="1"/>
  <c r="M371" i="1"/>
  <c r="M391" i="1" s="1"/>
  <c r="K371" i="1"/>
  <c r="K391" i="1" s="1"/>
  <c r="I371" i="1"/>
  <c r="I391" i="1" s="1"/>
  <c r="O370" i="1"/>
  <c r="H370" i="1"/>
  <c r="G370" i="1"/>
  <c r="O369" i="1"/>
  <c r="I369" i="1"/>
  <c r="O368" i="1"/>
  <c r="I368" i="1"/>
  <c r="O367" i="1"/>
  <c r="I367" i="1"/>
  <c r="O366" i="1"/>
  <c r="I366" i="1"/>
  <c r="O365" i="1"/>
  <c r="M365" i="1"/>
  <c r="M370" i="1" s="1"/>
  <c r="K365" i="1"/>
  <c r="K370" i="1" s="1"/>
  <c r="I365" i="1"/>
  <c r="I370" i="1" s="1"/>
  <c r="H364" i="1"/>
  <c r="G364" i="1"/>
  <c r="O363" i="1"/>
  <c r="I363" i="1"/>
  <c r="O362" i="1"/>
  <c r="I362" i="1"/>
  <c r="O361" i="1"/>
  <c r="I361" i="1"/>
  <c r="O360" i="1"/>
  <c r="I360" i="1"/>
  <c r="O359" i="1"/>
  <c r="I359" i="1"/>
  <c r="O358" i="1"/>
  <c r="I358" i="1"/>
  <c r="O357" i="1"/>
  <c r="I357" i="1"/>
  <c r="O356" i="1"/>
  <c r="I356" i="1"/>
  <c r="O355" i="1"/>
  <c r="I355" i="1"/>
  <c r="O354" i="1"/>
  <c r="I354" i="1"/>
  <c r="O353" i="1"/>
  <c r="I353" i="1"/>
  <c r="O352" i="1"/>
  <c r="I352" i="1"/>
  <c r="O351" i="1"/>
  <c r="I351" i="1"/>
  <c r="O350" i="1"/>
  <c r="O364" i="1" s="1"/>
  <c r="M350" i="1"/>
  <c r="M364" i="1" s="1"/>
  <c r="K350" i="1"/>
  <c r="K364" i="1" s="1"/>
  <c r="I350" i="1"/>
  <c r="I364" i="1" s="1"/>
  <c r="H349" i="1"/>
  <c r="G349" i="1"/>
  <c r="O348" i="1"/>
  <c r="I348" i="1"/>
  <c r="O347" i="1"/>
  <c r="I347" i="1"/>
  <c r="O346" i="1"/>
  <c r="I346" i="1"/>
  <c r="O345" i="1"/>
  <c r="I345" i="1"/>
  <c r="O344" i="1"/>
  <c r="I344" i="1"/>
  <c r="O343" i="1"/>
  <c r="I343" i="1"/>
  <c r="O342" i="1"/>
  <c r="I342" i="1"/>
  <c r="O341" i="1"/>
  <c r="I341" i="1"/>
  <c r="O340" i="1"/>
  <c r="I340" i="1"/>
  <c r="O339" i="1"/>
  <c r="O349" i="1" s="1"/>
  <c r="M339" i="1"/>
  <c r="M349" i="1" s="1"/>
  <c r="K339" i="1"/>
  <c r="K349" i="1" s="1"/>
  <c r="I339" i="1"/>
  <c r="I349" i="1" s="1"/>
  <c r="K338" i="1"/>
  <c r="H338" i="1"/>
  <c r="G338" i="1"/>
  <c r="O337" i="1"/>
  <c r="I337" i="1"/>
  <c r="O336" i="1"/>
  <c r="I336" i="1"/>
  <c r="O335" i="1"/>
  <c r="I335" i="1"/>
  <c r="O334" i="1"/>
  <c r="I334" i="1"/>
  <c r="O333" i="1"/>
  <c r="I333" i="1"/>
  <c r="O332" i="1"/>
  <c r="I332" i="1"/>
  <c r="O331" i="1"/>
  <c r="I331" i="1"/>
  <c r="O330" i="1"/>
  <c r="I330" i="1"/>
  <c r="I338" i="1" s="1"/>
  <c r="O329" i="1"/>
  <c r="O338" i="1" s="1"/>
  <c r="M329" i="1"/>
  <c r="M338" i="1" s="1"/>
  <c r="K329" i="1"/>
  <c r="I329" i="1"/>
  <c r="I328" i="1"/>
  <c r="H328" i="1"/>
  <c r="G328" i="1"/>
  <c r="O327" i="1"/>
  <c r="I327" i="1"/>
  <c r="O326" i="1"/>
  <c r="O328" i="1" s="1"/>
  <c r="I326" i="1"/>
  <c r="O325" i="1"/>
  <c r="M325" i="1"/>
  <c r="M328" i="1" s="1"/>
  <c r="K325" i="1"/>
  <c r="K328" i="1" s="1"/>
  <c r="I325" i="1"/>
  <c r="K324" i="1"/>
  <c r="H324" i="1"/>
  <c r="G324" i="1"/>
  <c r="O323" i="1"/>
  <c r="I323" i="1"/>
  <c r="O322" i="1"/>
  <c r="I322" i="1"/>
  <c r="O321" i="1"/>
  <c r="I321" i="1"/>
  <c r="O320" i="1"/>
  <c r="I320" i="1"/>
  <c r="I324" i="1" s="1"/>
  <c r="O319" i="1"/>
  <c r="O324" i="1" s="1"/>
  <c r="M319" i="1"/>
  <c r="M324" i="1" s="1"/>
  <c r="K319" i="1"/>
  <c r="I319" i="1"/>
  <c r="H318" i="1"/>
  <c r="G318" i="1"/>
  <c r="O317" i="1"/>
  <c r="I317" i="1"/>
  <c r="O316" i="1"/>
  <c r="I316" i="1"/>
  <c r="O315" i="1"/>
  <c r="I315" i="1"/>
  <c r="I318" i="1" s="1"/>
  <c r="O314" i="1"/>
  <c r="I314" i="1"/>
  <c r="O313" i="1"/>
  <c r="I313" i="1"/>
  <c r="O312" i="1"/>
  <c r="O318" i="1" s="1"/>
  <c r="I312" i="1"/>
  <c r="O311" i="1"/>
  <c r="M311" i="1"/>
  <c r="M318" i="1" s="1"/>
  <c r="K311" i="1"/>
  <c r="K318" i="1" s="1"/>
  <c r="I311" i="1"/>
  <c r="K310" i="1"/>
  <c r="H310" i="1"/>
  <c r="G310" i="1"/>
  <c r="O309" i="1"/>
  <c r="I309" i="1"/>
  <c r="O308" i="1"/>
  <c r="I308" i="1"/>
  <c r="O307" i="1"/>
  <c r="I307" i="1"/>
  <c r="O306" i="1"/>
  <c r="I306" i="1"/>
  <c r="I310" i="1" s="1"/>
  <c r="O305" i="1"/>
  <c r="O310" i="1" s="1"/>
  <c r="M305" i="1"/>
  <c r="M310" i="1" s="1"/>
  <c r="K305" i="1"/>
  <c r="I305" i="1"/>
  <c r="M304" i="1"/>
  <c r="H304" i="1"/>
  <c r="G304" i="1"/>
  <c r="O303" i="1"/>
  <c r="I303" i="1"/>
  <c r="O302" i="1"/>
  <c r="I302" i="1"/>
  <c r="O301" i="1"/>
  <c r="I301" i="1"/>
  <c r="I304" i="1" s="1"/>
  <c r="O300" i="1"/>
  <c r="O304" i="1" s="1"/>
  <c r="I300" i="1"/>
  <c r="O299" i="1"/>
  <c r="M299" i="1"/>
  <c r="K299" i="1"/>
  <c r="K304" i="1" s="1"/>
  <c r="I299" i="1"/>
  <c r="M298" i="1"/>
  <c r="K298" i="1"/>
  <c r="H298" i="1"/>
  <c r="G298" i="1"/>
  <c r="O297" i="1"/>
  <c r="I297" i="1"/>
  <c r="O296" i="1"/>
  <c r="I296" i="1"/>
  <c r="O295" i="1"/>
  <c r="I295" i="1"/>
  <c r="O294" i="1"/>
  <c r="I294" i="1"/>
  <c r="O293" i="1"/>
  <c r="I293" i="1"/>
  <c r="O292" i="1"/>
  <c r="I292" i="1"/>
  <c r="I298" i="1" s="1"/>
  <c r="O291" i="1"/>
  <c r="O298" i="1" s="1"/>
  <c r="M291" i="1"/>
  <c r="K291" i="1"/>
  <c r="I291" i="1"/>
  <c r="M290" i="1"/>
  <c r="H290" i="1"/>
  <c r="G290" i="1"/>
  <c r="O289" i="1"/>
  <c r="I289" i="1"/>
  <c r="O288" i="1"/>
  <c r="I288" i="1"/>
  <c r="O287" i="1"/>
  <c r="I287" i="1"/>
  <c r="I290" i="1" s="1"/>
  <c r="O286" i="1"/>
  <c r="O290" i="1" s="1"/>
  <c r="M286" i="1"/>
  <c r="K286" i="1"/>
  <c r="K290" i="1" s="1"/>
  <c r="I286" i="1"/>
  <c r="M285" i="1"/>
  <c r="H285" i="1"/>
  <c r="G285" i="1"/>
  <c r="O284" i="1"/>
  <c r="I284" i="1"/>
  <c r="O283" i="1"/>
  <c r="I283" i="1"/>
  <c r="O282" i="1"/>
  <c r="I282" i="1"/>
  <c r="O281" i="1"/>
  <c r="I281" i="1"/>
  <c r="O280" i="1"/>
  <c r="I280" i="1"/>
  <c r="O279" i="1"/>
  <c r="I279" i="1"/>
  <c r="O278" i="1"/>
  <c r="I278" i="1"/>
  <c r="O277" i="1"/>
  <c r="I277" i="1"/>
  <c r="O276" i="1"/>
  <c r="I276" i="1"/>
  <c r="O275" i="1"/>
  <c r="I275" i="1"/>
  <c r="O274" i="1"/>
  <c r="I274" i="1"/>
  <c r="O273" i="1"/>
  <c r="I273" i="1"/>
  <c r="O272" i="1"/>
  <c r="I272" i="1"/>
  <c r="O271" i="1"/>
  <c r="I271" i="1"/>
  <c r="O270" i="1"/>
  <c r="I270" i="1"/>
  <c r="I285" i="1" s="1"/>
  <c r="O269" i="1"/>
  <c r="O285" i="1" s="1"/>
  <c r="M269" i="1"/>
  <c r="K269" i="1"/>
  <c r="K285" i="1" s="1"/>
  <c r="I269" i="1"/>
  <c r="M268" i="1"/>
  <c r="H268" i="1"/>
  <c r="G268" i="1"/>
  <c r="O267" i="1"/>
  <c r="I267" i="1"/>
  <c r="O266" i="1"/>
  <c r="I266" i="1"/>
  <c r="O265" i="1"/>
  <c r="I265" i="1"/>
  <c r="O264" i="1"/>
  <c r="I264" i="1"/>
  <c r="O263" i="1"/>
  <c r="I263" i="1"/>
  <c r="O262" i="1"/>
  <c r="I262" i="1"/>
  <c r="O261" i="1"/>
  <c r="I261" i="1"/>
  <c r="O260" i="1"/>
  <c r="I260" i="1"/>
  <c r="O259" i="1"/>
  <c r="I259" i="1"/>
  <c r="O258" i="1"/>
  <c r="I258" i="1"/>
  <c r="O257" i="1"/>
  <c r="I257" i="1"/>
  <c r="I268" i="1" s="1"/>
  <c r="O256" i="1"/>
  <c r="O268" i="1" s="1"/>
  <c r="I256" i="1"/>
  <c r="O255" i="1"/>
  <c r="M255" i="1"/>
  <c r="K255" i="1"/>
  <c r="K268" i="1" s="1"/>
  <c r="I255" i="1"/>
  <c r="H254" i="1"/>
  <c r="G254" i="1"/>
  <c r="O253" i="1"/>
  <c r="I253" i="1"/>
  <c r="O252" i="1"/>
  <c r="I252" i="1"/>
  <c r="O251" i="1"/>
  <c r="I251" i="1"/>
  <c r="O250" i="1"/>
  <c r="I250" i="1"/>
  <c r="O249" i="1"/>
  <c r="I249" i="1"/>
  <c r="O248" i="1"/>
  <c r="I248" i="1"/>
  <c r="O247" i="1"/>
  <c r="I247" i="1"/>
  <c r="O246" i="1"/>
  <c r="I246" i="1"/>
  <c r="O245" i="1"/>
  <c r="I245" i="1"/>
  <c r="O244" i="1"/>
  <c r="O254" i="1" s="1"/>
  <c r="M244" i="1"/>
  <c r="M254" i="1" s="1"/>
  <c r="K244" i="1"/>
  <c r="K254" i="1" s="1"/>
  <c r="I244" i="1"/>
  <c r="I254" i="1" s="1"/>
  <c r="H243" i="1"/>
  <c r="G243" i="1"/>
  <c r="O242" i="1"/>
  <c r="I242" i="1"/>
  <c r="O241" i="1"/>
  <c r="I241" i="1"/>
  <c r="O240" i="1"/>
  <c r="I240" i="1"/>
  <c r="O239" i="1"/>
  <c r="I239" i="1"/>
  <c r="O238" i="1"/>
  <c r="I238" i="1"/>
  <c r="O237" i="1"/>
  <c r="I237" i="1"/>
  <c r="O236" i="1"/>
  <c r="O243" i="1" s="1"/>
  <c r="I236" i="1"/>
  <c r="I243" i="1" s="1"/>
  <c r="O235" i="1"/>
  <c r="M235" i="1"/>
  <c r="M243" i="1" s="1"/>
  <c r="K235" i="1"/>
  <c r="K243" i="1" s="1"/>
  <c r="I235" i="1"/>
  <c r="K234" i="1"/>
  <c r="G234" i="1"/>
  <c r="O233" i="1"/>
  <c r="I233" i="1"/>
  <c r="O232" i="1"/>
  <c r="I232" i="1"/>
  <c r="O231" i="1"/>
  <c r="I231" i="1"/>
  <c r="O230" i="1"/>
  <c r="I230" i="1"/>
  <c r="O229" i="1"/>
  <c r="I229" i="1"/>
  <c r="O228" i="1"/>
  <c r="I228" i="1"/>
  <c r="O227" i="1"/>
  <c r="I227" i="1"/>
  <c r="O226" i="1"/>
  <c r="I226" i="1"/>
  <c r="I234" i="1" s="1"/>
  <c r="H226" i="1"/>
  <c r="H234" i="1" s="1"/>
  <c r="O225" i="1"/>
  <c r="O234" i="1" s="1"/>
  <c r="M225" i="1"/>
  <c r="M234" i="1" s="1"/>
  <c r="K225" i="1"/>
  <c r="I225" i="1"/>
  <c r="K224" i="1"/>
  <c r="H224" i="1"/>
  <c r="G224" i="1"/>
  <c r="O223" i="1"/>
  <c r="I223" i="1"/>
  <c r="O222" i="1"/>
  <c r="I222" i="1"/>
  <c r="O221" i="1"/>
  <c r="I221" i="1"/>
  <c r="O220" i="1"/>
  <c r="I220" i="1"/>
  <c r="O219" i="1"/>
  <c r="I219" i="1"/>
  <c r="O218" i="1"/>
  <c r="I218" i="1"/>
  <c r="O217" i="1"/>
  <c r="O224" i="1" s="1"/>
  <c r="I217" i="1"/>
  <c r="I224" i="1" s="1"/>
  <c r="O216" i="1"/>
  <c r="M216" i="1"/>
  <c r="M224" i="1" s="1"/>
  <c r="K216" i="1"/>
  <c r="I216" i="1"/>
  <c r="K215" i="1"/>
  <c r="H215" i="1"/>
  <c r="G215" i="1"/>
  <c r="O214" i="1"/>
  <c r="I214" i="1"/>
  <c r="O213" i="1"/>
  <c r="I213" i="1"/>
  <c r="O212" i="1"/>
  <c r="I212" i="1"/>
  <c r="O211" i="1"/>
  <c r="I211" i="1"/>
  <c r="O210" i="1"/>
  <c r="I210" i="1"/>
  <c r="O209" i="1"/>
  <c r="I209" i="1"/>
  <c r="O208" i="1"/>
  <c r="I208" i="1"/>
  <c r="I215" i="1" s="1"/>
  <c r="O207" i="1"/>
  <c r="I207" i="1"/>
  <c r="O206" i="1"/>
  <c r="I206" i="1"/>
  <c r="O205" i="1"/>
  <c r="I205" i="1"/>
  <c r="O204" i="1"/>
  <c r="O215" i="1" s="1"/>
  <c r="M204" i="1"/>
  <c r="M215" i="1" s="1"/>
  <c r="K204" i="1"/>
  <c r="I204" i="1"/>
  <c r="M203" i="1"/>
  <c r="H203" i="1"/>
  <c r="G203" i="1"/>
  <c r="O202" i="1"/>
  <c r="I202" i="1"/>
  <c r="O201" i="1"/>
  <c r="I201" i="1"/>
  <c r="O200" i="1"/>
  <c r="I200" i="1"/>
  <c r="O199" i="1"/>
  <c r="I199" i="1"/>
  <c r="O198" i="1"/>
  <c r="I198" i="1"/>
  <c r="O197" i="1"/>
  <c r="I197" i="1"/>
  <c r="O196" i="1"/>
  <c r="I196" i="1"/>
  <c r="O195" i="1"/>
  <c r="I195" i="1"/>
  <c r="O194" i="1"/>
  <c r="I194" i="1"/>
  <c r="O193" i="1"/>
  <c r="I193" i="1"/>
  <c r="O192" i="1"/>
  <c r="O203" i="1" s="1"/>
  <c r="M192" i="1"/>
  <c r="K192" i="1"/>
  <c r="K203" i="1" s="1"/>
  <c r="I192" i="1"/>
  <c r="I203" i="1" s="1"/>
  <c r="H191" i="1"/>
  <c r="G191" i="1"/>
  <c r="O190" i="1"/>
  <c r="I190" i="1"/>
  <c r="O189" i="1"/>
  <c r="I189" i="1"/>
  <c r="O188" i="1"/>
  <c r="I188" i="1"/>
  <c r="O187" i="1"/>
  <c r="I187" i="1"/>
  <c r="O186" i="1"/>
  <c r="O191" i="1" s="1"/>
  <c r="M186" i="1"/>
  <c r="M191" i="1" s="1"/>
  <c r="K186" i="1"/>
  <c r="K191" i="1" s="1"/>
  <c r="I186" i="1"/>
  <c r="I191" i="1" s="1"/>
  <c r="H185" i="1"/>
  <c r="G185" i="1"/>
  <c r="O184" i="1"/>
  <c r="I184" i="1"/>
  <c r="O183" i="1"/>
  <c r="I183" i="1"/>
  <c r="O182" i="1"/>
  <c r="I182" i="1"/>
  <c r="O181" i="1"/>
  <c r="I181" i="1"/>
  <c r="O180" i="1"/>
  <c r="I180" i="1"/>
  <c r="O179" i="1"/>
  <c r="O185" i="1" s="1"/>
  <c r="M179" i="1"/>
  <c r="M185" i="1" s="1"/>
  <c r="K179" i="1"/>
  <c r="K185" i="1" s="1"/>
  <c r="I179" i="1"/>
  <c r="I185" i="1" s="1"/>
  <c r="M178" i="1"/>
  <c r="H178" i="1"/>
  <c r="G178" i="1"/>
  <c r="O177" i="1"/>
  <c r="I177" i="1"/>
  <c r="O176" i="1"/>
  <c r="I176" i="1"/>
  <c r="O175" i="1"/>
  <c r="I175" i="1"/>
  <c r="O174" i="1"/>
  <c r="I174" i="1"/>
  <c r="O173" i="1"/>
  <c r="I173" i="1"/>
  <c r="O172" i="1"/>
  <c r="O178" i="1" s="1"/>
  <c r="I172" i="1"/>
  <c r="O171" i="1"/>
  <c r="I171" i="1"/>
  <c r="O170" i="1"/>
  <c r="I170" i="1"/>
  <c r="O169" i="1"/>
  <c r="M169" i="1"/>
  <c r="K169" i="1"/>
  <c r="K178" i="1" s="1"/>
  <c r="I169" i="1"/>
  <c r="I178" i="1" s="1"/>
  <c r="M168" i="1"/>
  <c r="H168" i="1"/>
  <c r="G168" i="1"/>
  <c r="O167" i="1"/>
  <c r="I167" i="1"/>
  <c r="O166" i="1"/>
  <c r="I166" i="1"/>
  <c r="O165" i="1"/>
  <c r="I165" i="1"/>
  <c r="O164" i="1"/>
  <c r="O168" i="1" s="1"/>
  <c r="M164" i="1"/>
  <c r="K164" i="1"/>
  <c r="K168" i="1" s="1"/>
  <c r="I164" i="1"/>
  <c r="I168" i="1" s="1"/>
  <c r="H163" i="1"/>
  <c r="G163" i="1"/>
  <c r="O162" i="1"/>
  <c r="I162" i="1"/>
  <c r="O161" i="1"/>
  <c r="O163" i="1" s="1"/>
  <c r="M161" i="1"/>
  <c r="M163" i="1" s="1"/>
  <c r="K161" i="1"/>
  <c r="K163" i="1" s="1"/>
  <c r="I161" i="1"/>
  <c r="I163" i="1" s="1"/>
  <c r="K160" i="1"/>
  <c r="H160" i="1"/>
  <c r="G160" i="1"/>
  <c r="O159" i="1"/>
  <c r="I159" i="1"/>
  <c r="O158" i="1"/>
  <c r="I158" i="1"/>
  <c r="O157" i="1"/>
  <c r="I157" i="1"/>
  <c r="O156" i="1"/>
  <c r="I156" i="1"/>
  <c r="O155" i="1"/>
  <c r="I155" i="1"/>
  <c r="O154" i="1"/>
  <c r="I154" i="1"/>
  <c r="O153" i="1"/>
  <c r="O160" i="1" s="1"/>
  <c r="I153" i="1"/>
  <c r="I160" i="1" s="1"/>
  <c r="O152" i="1"/>
  <c r="M152" i="1"/>
  <c r="M160" i="1" s="1"/>
  <c r="K152" i="1"/>
  <c r="I152" i="1"/>
  <c r="H151" i="1"/>
  <c r="G151" i="1"/>
  <c r="O150" i="1"/>
  <c r="I150" i="1"/>
  <c r="O149" i="1"/>
  <c r="I149" i="1"/>
  <c r="O148" i="1"/>
  <c r="I148" i="1"/>
  <c r="O147" i="1"/>
  <c r="I147" i="1"/>
  <c r="O146" i="1"/>
  <c r="I146" i="1"/>
  <c r="O145" i="1"/>
  <c r="O151" i="1" s="1"/>
  <c r="M145" i="1"/>
  <c r="M151" i="1" s="1"/>
  <c r="K145" i="1"/>
  <c r="K151" i="1" s="1"/>
  <c r="I145" i="1"/>
  <c r="I151" i="1" s="1"/>
  <c r="M144" i="1"/>
  <c r="H144" i="1"/>
  <c r="G144" i="1"/>
  <c r="O143" i="1"/>
  <c r="I143" i="1"/>
  <c r="O142" i="1"/>
  <c r="I142" i="1"/>
  <c r="O141" i="1"/>
  <c r="I141" i="1"/>
  <c r="O140" i="1"/>
  <c r="I140" i="1"/>
  <c r="O139" i="1"/>
  <c r="I139" i="1"/>
  <c r="O138" i="1"/>
  <c r="I138" i="1"/>
  <c r="O137" i="1"/>
  <c r="I137" i="1"/>
  <c r="O136" i="1"/>
  <c r="O144" i="1" s="1"/>
  <c r="M136" i="1"/>
  <c r="K136" i="1"/>
  <c r="K144" i="1" s="1"/>
  <c r="I136" i="1"/>
  <c r="I144" i="1" s="1"/>
  <c r="H135" i="1"/>
  <c r="G135" i="1"/>
  <c r="O134" i="1"/>
  <c r="I134" i="1"/>
  <c r="O133" i="1"/>
  <c r="I133" i="1"/>
  <c r="O132" i="1"/>
  <c r="I132" i="1"/>
  <c r="O131" i="1"/>
  <c r="I131" i="1"/>
  <c r="O130" i="1"/>
  <c r="I130" i="1"/>
  <c r="O129" i="1"/>
  <c r="I129" i="1"/>
  <c r="O128" i="1"/>
  <c r="I128" i="1"/>
  <c r="O127" i="1"/>
  <c r="I127" i="1"/>
  <c r="O126" i="1"/>
  <c r="O135" i="1" s="1"/>
  <c r="M126" i="1"/>
  <c r="M135" i="1" s="1"/>
  <c r="K126" i="1"/>
  <c r="K135" i="1" s="1"/>
  <c r="I126" i="1"/>
  <c r="I135" i="1" s="1"/>
  <c r="H125" i="1"/>
  <c r="G125" i="1"/>
  <c r="O124" i="1"/>
  <c r="I124" i="1"/>
  <c r="O123" i="1"/>
  <c r="I123" i="1"/>
  <c r="O122" i="1"/>
  <c r="I122" i="1"/>
  <c r="O121" i="1"/>
  <c r="I121" i="1"/>
  <c r="O120" i="1"/>
  <c r="I120" i="1"/>
  <c r="O119" i="1"/>
  <c r="O125" i="1" s="1"/>
  <c r="M119" i="1"/>
  <c r="M125" i="1" s="1"/>
  <c r="K119" i="1"/>
  <c r="K125" i="1" s="1"/>
  <c r="I119" i="1"/>
  <c r="I125" i="1" s="1"/>
  <c r="M118" i="1"/>
  <c r="H118" i="1"/>
  <c r="G118" i="1"/>
  <c r="O117" i="1"/>
  <c r="I117" i="1"/>
  <c r="O116" i="1"/>
  <c r="I116" i="1"/>
  <c r="O115" i="1"/>
  <c r="I115" i="1"/>
  <c r="O114" i="1"/>
  <c r="I114" i="1"/>
  <c r="O113" i="1"/>
  <c r="I113" i="1"/>
  <c r="O112" i="1"/>
  <c r="O118" i="1" s="1"/>
  <c r="I112" i="1"/>
  <c r="O111" i="1"/>
  <c r="I111" i="1"/>
  <c r="I118" i="1" s="1"/>
  <c r="O110" i="1"/>
  <c r="M110" i="1"/>
  <c r="K110" i="1"/>
  <c r="K118" i="1" s="1"/>
  <c r="I110" i="1"/>
  <c r="M109" i="1"/>
  <c r="H109" i="1"/>
  <c r="G109" i="1"/>
  <c r="O108" i="1"/>
  <c r="I108" i="1"/>
  <c r="O107" i="1"/>
  <c r="I107" i="1"/>
  <c r="O106" i="1"/>
  <c r="I106" i="1"/>
  <c r="O105" i="1"/>
  <c r="I105" i="1"/>
  <c r="O104" i="1"/>
  <c r="I104" i="1"/>
  <c r="O103" i="1"/>
  <c r="O109" i="1" s="1"/>
  <c r="I103" i="1"/>
  <c r="O102" i="1"/>
  <c r="I102" i="1"/>
  <c r="I109" i="1" s="1"/>
  <c r="O101" i="1"/>
  <c r="M101" i="1"/>
  <c r="K101" i="1"/>
  <c r="K109" i="1" s="1"/>
  <c r="I101" i="1"/>
  <c r="H100" i="1"/>
  <c r="G100" i="1"/>
  <c r="O99" i="1"/>
  <c r="I99" i="1"/>
  <c r="O98" i="1"/>
  <c r="I98" i="1"/>
  <c r="O97" i="1"/>
  <c r="I97" i="1"/>
  <c r="O96" i="1"/>
  <c r="I96" i="1"/>
  <c r="O95" i="1"/>
  <c r="I95" i="1"/>
  <c r="O94" i="1"/>
  <c r="O100" i="1" s="1"/>
  <c r="M94" i="1"/>
  <c r="M100" i="1" s="1"/>
  <c r="K94" i="1"/>
  <c r="K100" i="1" s="1"/>
  <c r="I94" i="1"/>
  <c r="I100" i="1" s="1"/>
  <c r="M93" i="1"/>
  <c r="H93" i="1"/>
  <c r="G93" i="1"/>
  <c r="O92" i="1"/>
  <c r="I92" i="1"/>
  <c r="O91" i="1"/>
  <c r="I91" i="1"/>
  <c r="O90" i="1"/>
  <c r="I90" i="1"/>
  <c r="O89" i="1"/>
  <c r="I89" i="1"/>
  <c r="O88" i="1"/>
  <c r="I88" i="1"/>
  <c r="O87" i="1"/>
  <c r="I87" i="1"/>
  <c r="O86" i="1"/>
  <c r="O93" i="1" s="1"/>
  <c r="M86" i="1"/>
  <c r="K86" i="1"/>
  <c r="K93" i="1" s="1"/>
  <c r="I86" i="1"/>
  <c r="I93" i="1" s="1"/>
  <c r="M85" i="1"/>
  <c r="H85" i="1"/>
  <c r="G85" i="1"/>
  <c r="O84" i="1"/>
  <c r="I84" i="1"/>
  <c r="O83" i="1"/>
  <c r="I83" i="1"/>
  <c r="O82" i="1"/>
  <c r="I82" i="1"/>
  <c r="O81" i="1"/>
  <c r="I81" i="1"/>
  <c r="O80" i="1"/>
  <c r="I80" i="1"/>
  <c r="O79" i="1"/>
  <c r="I79" i="1"/>
  <c r="O78" i="1"/>
  <c r="I78" i="1"/>
  <c r="O77" i="1"/>
  <c r="O85" i="1" s="1"/>
  <c r="M77" i="1"/>
  <c r="K77" i="1"/>
  <c r="K85" i="1" s="1"/>
  <c r="I77" i="1"/>
  <c r="I85" i="1" s="1"/>
  <c r="H76" i="1"/>
  <c r="G76" i="1"/>
  <c r="O75" i="1"/>
  <c r="I75" i="1"/>
  <c r="O74" i="1"/>
  <c r="I74" i="1"/>
  <c r="O73" i="1"/>
  <c r="I73" i="1"/>
  <c r="O72" i="1"/>
  <c r="I72" i="1"/>
  <c r="O71" i="1"/>
  <c r="I71" i="1"/>
  <c r="I76" i="1" s="1"/>
  <c r="O70" i="1"/>
  <c r="O76" i="1" s="1"/>
  <c r="I70" i="1"/>
  <c r="O69" i="1"/>
  <c r="M69" i="1"/>
  <c r="M76" i="1" s="1"/>
  <c r="K69" i="1"/>
  <c r="K76" i="1" s="1"/>
  <c r="I69" i="1"/>
  <c r="H68" i="1"/>
  <c r="G68" i="1"/>
  <c r="O67" i="1"/>
  <c r="I67" i="1"/>
  <c r="O66" i="1"/>
  <c r="I66" i="1"/>
  <c r="O65" i="1"/>
  <c r="I65" i="1"/>
  <c r="O64" i="1"/>
  <c r="I64" i="1"/>
  <c r="O63" i="1"/>
  <c r="I63" i="1"/>
  <c r="O62" i="1"/>
  <c r="O68" i="1" s="1"/>
  <c r="M62" i="1"/>
  <c r="M68" i="1" s="1"/>
  <c r="K62" i="1"/>
  <c r="K68" i="1" s="1"/>
  <c r="I62" i="1"/>
  <c r="I68" i="1" s="1"/>
  <c r="H61" i="1"/>
  <c r="G61" i="1"/>
  <c r="O60" i="1"/>
  <c r="I60" i="1"/>
  <c r="O59" i="1"/>
  <c r="I59" i="1"/>
  <c r="O58" i="1"/>
  <c r="I58" i="1"/>
  <c r="O57" i="1"/>
  <c r="I57" i="1"/>
  <c r="O56" i="1"/>
  <c r="I56" i="1"/>
  <c r="O55" i="1"/>
  <c r="O61" i="1" s="1"/>
  <c r="M55" i="1"/>
  <c r="M61" i="1" s="1"/>
  <c r="K55" i="1"/>
  <c r="K61" i="1" s="1"/>
  <c r="I55" i="1"/>
  <c r="I61" i="1" s="1"/>
  <c r="H54" i="1"/>
  <c r="G54" i="1"/>
  <c r="O53" i="1"/>
  <c r="O52" i="1"/>
  <c r="O54" i="1" s="1"/>
  <c r="M52" i="1"/>
  <c r="M54" i="1" s="1"/>
  <c r="K52" i="1"/>
  <c r="K54" i="1" s="1"/>
  <c r="I52" i="1"/>
  <c r="K51" i="1"/>
  <c r="H51" i="1"/>
  <c r="G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O51" i="1" s="1"/>
  <c r="M43" i="1"/>
  <c r="M51" i="1" s="1"/>
  <c r="K43" i="1"/>
  <c r="I43" i="1"/>
  <c r="I51" i="1" s="1"/>
  <c r="K42" i="1"/>
  <c r="H42" i="1"/>
  <c r="G42" i="1"/>
  <c r="O41" i="1"/>
  <c r="I41" i="1"/>
  <c r="O40" i="1"/>
  <c r="I40" i="1"/>
  <c r="O39" i="1"/>
  <c r="I39" i="1"/>
  <c r="O38" i="1"/>
  <c r="O42" i="1" s="1"/>
  <c r="M38" i="1"/>
  <c r="M42" i="1" s="1"/>
  <c r="K38" i="1"/>
  <c r="I38" i="1"/>
  <c r="I42" i="1" s="1"/>
  <c r="M37" i="1"/>
  <c r="H37" i="1"/>
  <c r="G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O37" i="1" s="1"/>
  <c r="M30" i="1"/>
  <c r="K30" i="1"/>
  <c r="K37" i="1" s="1"/>
  <c r="I30" i="1"/>
  <c r="I37" i="1" s="1"/>
  <c r="H29" i="1"/>
  <c r="G29" i="1"/>
  <c r="O28" i="1"/>
  <c r="I28" i="1"/>
  <c r="O27" i="1"/>
  <c r="I27" i="1"/>
  <c r="O26" i="1"/>
  <c r="I26" i="1"/>
  <c r="O25" i="1"/>
  <c r="I25" i="1"/>
  <c r="O24" i="1"/>
  <c r="I24" i="1"/>
  <c r="I29" i="1" s="1"/>
  <c r="O23" i="1"/>
  <c r="O29" i="1" s="1"/>
  <c r="I23" i="1"/>
  <c r="O22" i="1"/>
  <c r="M22" i="1"/>
  <c r="M29" i="1" s="1"/>
  <c r="K22" i="1"/>
  <c r="K29" i="1" s="1"/>
  <c r="I22" i="1"/>
  <c r="M21" i="1"/>
  <c r="H21" i="1"/>
  <c r="G21" i="1"/>
  <c r="O20" i="1"/>
  <c r="I20" i="1"/>
  <c r="O19" i="1"/>
  <c r="I19" i="1"/>
  <c r="O18" i="1"/>
  <c r="I18" i="1"/>
  <c r="O17" i="1"/>
  <c r="I17" i="1"/>
  <c r="O16" i="1"/>
  <c r="I16" i="1"/>
  <c r="O15" i="1"/>
  <c r="O21" i="1" s="1"/>
  <c r="I15" i="1"/>
  <c r="O14" i="1"/>
  <c r="I14" i="1"/>
  <c r="O13" i="1"/>
  <c r="M13" i="1"/>
  <c r="K13" i="1"/>
  <c r="K21" i="1" s="1"/>
  <c r="I13" i="1"/>
  <c r="I21" i="1" s="1"/>
  <c r="M12" i="1"/>
  <c r="H12" i="1"/>
  <c r="G12" i="1"/>
  <c r="G762" i="1" s="1"/>
  <c r="O11" i="1"/>
  <c r="I11" i="1"/>
  <c r="O10" i="1"/>
  <c r="O12" i="1" s="1"/>
  <c r="I10" i="1"/>
  <c r="O9" i="1"/>
  <c r="I9" i="1"/>
  <c r="O8" i="1"/>
  <c r="O761" i="1" s="1"/>
  <c r="I8" i="1"/>
  <c r="O7" i="1"/>
  <c r="O760" i="1" s="1"/>
  <c r="M7" i="1"/>
  <c r="M760" i="1" s="1"/>
  <c r="K7" i="1"/>
  <c r="K12" i="1" s="1"/>
  <c r="I7" i="1"/>
  <c r="I12" i="1" s="1"/>
  <c r="K762" i="1" l="1"/>
  <c r="O762" i="1"/>
  <c r="H762" i="1"/>
  <c r="M762" i="1"/>
  <c r="I760" i="1"/>
  <c r="K760" i="1"/>
  <c r="H761" i="1"/>
  <c r="I53" i="1" l="1"/>
  <c r="I761" i="1" l="1"/>
  <c r="I54" i="1"/>
  <c r="I762" i="1" s="1"/>
</calcChain>
</file>

<file path=xl/sharedStrings.xml><?xml version="1.0" encoding="utf-8"?>
<sst xmlns="http://schemas.openxmlformats.org/spreadsheetml/2006/main" count="1440" uniqueCount="685">
  <si>
    <t>INDIANA AUDITOR OF STATE</t>
  </si>
  <si>
    <t xml:space="preserve">Revenue Distribution Factors </t>
  </si>
  <si>
    <t>As of May 1, 2024</t>
  </si>
  <si>
    <t xml:space="preserve">County </t>
  </si>
  <si>
    <t xml:space="preserve">Taxing </t>
  </si>
  <si>
    <t>Unit</t>
  </si>
  <si>
    <t>Unit Population</t>
  </si>
  <si>
    <t>Registrations (2)</t>
  </si>
  <si>
    <t>Road</t>
  </si>
  <si>
    <t>Name</t>
  </si>
  <si>
    <t>Type</t>
  </si>
  <si>
    <t>Prior Year</t>
  </si>
  <si>
    <t>Adjustments</t>
  </si>
  <si>
    <t>Population (1)</t>
  </si>
  <si>
    <t>Passenger</t>
  </si>
  <si>
    <t>Total</t>
  </si>
  <si>
    <t>Mileage (3)</t>
  </si>
  <si>
    <t>ADAMS</t>
  </si>
  <si>
    <t>COUNTY</t>
  </si>
  <si>
    <t>DECATUR</t>
  </si>
  <si>
    <t>CITY/TOWN</t>
  </si>
  <si>
    <t xml:space="preserve">BERNE </t>
  </si>
  <si>
    <t xml:space="preserve">GENEVA </t>
  </si>
  <si>
    <t xml:space="preserve">MONROE </t>
  </si>
  <si>
    <t>COUNTY TOTAL</t>
  </si>
  <si>
    <t>ALLEN</t>
  </si>
  <si>
    <t xml:space="preserve">FT. WAYNE </t>
  </si>
  <si>
    <t xml:space="preserve">NEW HAVEN </t>
  </si>
  <si>
    <t xml:space="preserve">WOODBURN </t>
  </si>
  <si>
    <t xml:space="preserve">GRABILL </t>
  </si>
  <si>
    <t xml:space="preserve">HUNTERTOWN </t>
  </si>
  <si>
    <t xml:space="preserve">MONROEVILLE </t>
  </si>
  <si>
    <t xml:space="preserve">LEO-CEDARVILLE </t>
  </si>
  <si>
    <t>BARTHOLOMEW</t>
  </si>
  <si>
    <t xml:space="preserve">COLUMBUS </t>
  </si>
  <si>
    <t xml:space="preserve">CLIFFORD </t>
  </si>
  <si>
    <t xml:space="preserve">ELIZABETHTOWN </t>
  </si>
  <si>
    <t xml:space="preserve">HARTSVILLE </t>
  </si>
  <si>
    <t xml:space="preserve">HOPE </t>
  </si>
  <si>
    <t xml:space="preserve">JONESVILLE </t>
  </si>
  <si>
    <t>BENTON</t>
  </si>
  <si>
    <t>AMBIA</t>
  </si>
  <si>
    <t xml:space="preserve">BOSWELL </t>
  </si>
  <si>
    <t>EARL PARK</t>
  </si>
  <si>
    <t xml:space="preserve">FOWLER </t>
  </si>
  <si>
    <t xml:space="preserve">OTTERBEIN </t>
  </si>
  <si>
    <t xml:space="preserve">OXFORD </t>
  </si>
  <si>
    <t>BLACKFORD</t>
  </si>
  <si>
    <t xml:space="preserve">HARTFORD CITY </t>
  </si>
  <si>
    <t xml:space="preserve">MONTPELIER </t>
  </si>
  <si>
    <t xml:space="preserve">SHAMROCK LAKES </t>
  </si>
  <si>
    <t>BOONE</t>
  </si>
  <si>
    <t xml:space="preserve">LEBANON </t>
  </si>
  <si>
    <t xml:space="preserve">ADVANCE </t>
  </si>
  <si>
    <t xml:space="preserve">JAMESTOWN </t>
  </si>
  <si>
    <t xml:space="preserve">THORNTOWN </t>
  </si>
  <si>
    <t>ULEN</t>
  </si>
  <si>
    <t xml:space="preserve">WHITESTOWN </t>
  </si>
  <si>
    <t xml:space="preserve">ZIONSVILLE </t>
  </si>
  <si>
    <t>BROWN</t>
  </si>
  <si>
    <t xml:space="preserve">NASHVILLE </t>
  </si>
  <si>
    <t>CARROLL</t>
  </si>
  <si>
    <t xml:space="preserve">DELPHI </t>
  </si>
  <si>
    <t xml:space="preserve">BURLINGTON </t>
  </si>
  <si>
    <t xml:space="preserve">CAMDEN </t>
  </si>
  <si>
    <t xml:space="preserve">FLORA </t>
  </si>
  <si>
    <t xml:space="preserve">YEOMAN </t>
  </si>
  <si>
    <t>CASS</t>
  </si>
  <si>
    <t xml:space="preserve">LOGANSPORT </t>
  </si>
  <si>
    <t xml:space="preserve">GALVESTON </t>
  </si>
  <si>
    <t xml:space="preserve">ONWARD </t>
  </si>
  <si>
    <t xml:space="preserve">ROYAL CENTER </t>
  </si>
  <si>
    <t xml:space="preserve">WALTON </t>
  </si>
  <si>
    <t>CLARK</t>
  </si>
  <si>
    <t xml:space="preserve">JEFFERSONVILLE </t>
  </si>
  <si>
    <t xml:space="preserve">CHARLESTOWN </t>
  </si>
  <si>
    <t xml:space="preserve">CLARKSVILLE </t>
  </si>
  <si>
    <t>NEW PROVIDENCE</t>
  </si>
  <si>
    <t xml:space="preserve">SELLERSBURG </t>
  </si>
  <si>
    <t xml:space="preserve">UTICA </t>
  </si>
  <si>
    <t>CLAY</t>
  </si>
  <si>
    <t xml:space="preserve">BRAZIL </t>
  </si>
  <si>
    <t xml:space="preserve">CARBON </t>
  </si>
  <si>
    <t xml:space="preserve">CENTER POINT </t>
  </si>
  <si>
    <t xml:space="preserve">CLAY CITY </t>
  </si>
  <si>
    <t xml:space="preserve">KNIGHTSVILLE </t>
  </si>
  <si>
    <t xml:space="preserve">STAUNTON </t>
  </si>
  <si>
    <t xml:space="preserve">HARMONY </t>
  </si>
  <si>
    <t>CLINTON</t>
  </si>
  <si>
    <t xml:space="preserve">FRANKFORT </t>
  </si>
  <si>
    <t xml:space="preserve">COLFAX </t>
  </si>
  <si>
    <t xml:space="preserve">KIRKLIN </t>
  </si>
  <si>
    <t xml:space="preserve">MICHIGANTOWN </t>
  </si>
  <si>
    <t xml:space="preserve">MULBERRY </t>
  </si>
  <si>
    <t xml:space="preserve">ROSSVILLE </t>
  </si>
  <si>
    <t>CRAWFORD</t>
  </si>
  <si>
    <t xml:space="preserve">ALTON </t>
  </si>
  <si>
    <t xml:space="preserve">ENGLISH </t>
  </si>
  <si>
    <t xml:space="preserve">LEAVENWORTH </t>
  </si>
  <si>
    <t xml:space="preserve">MARENGO </t>
  </si>
  <si>
    <t xml:space="preserve">MILLTOWN </t>
  </si>
  <si>
    <t>DAVIESS</t>
  </si>
  <si>
    <t xml:space="preserve">WASHINGTON </t>
  </si>
  <si>
    <t xml:space="preserve">ALFORDSVILLE </t>
  </si>
  <si>
    <t xml:space="preserve">CANNELBURG </t>
  </si>
  <si>
    <t xml:space="preserve">ELNORA </t>
  </si>
  <si>
    <t>MONTGOMERY</t>
  </si>
  <si>
    <t xml:space="preserve">ODON </t>
  </si>
  <si>
    <t xml:space="preserve">PLAINVILLE </t>
  </si>
  <si>
    <t>DEARBORN</t>
  </si>
  <si>
    <t xml:space="preserve">LAWRENCEBURG </t>
  </si>
  <si>
    <t xml:space="preserve">AURORA </t>
  </si>
  <si>
    <t xml:space="preserve">DILLSBORO </t>
  </si>
  <si>
    <t xml:space="preserve">GREENDALE </t>
  </si>
  <si>
    <t xml:space="preserve">MOORES HILL </t>
  </si>
  <si>
    <t xml:space="preserve">ST. LEON </t>
  </si>
  <si>
    <t xml:space="preserve">WEST HARRISON </t>
  </si>
  <si>
    <t xml:space="preserve">GREENSBURG </t>
  </si>
  <si>
    <t xml:space="preserve">MILLHOUSEN </t>
  </si>
  <si>
    <t xml:space="preserve">NEWPOINT </t>
  </si>
  <si>
    <t xml:space="preserve">ST. PAUL </t>
  </si>
  <si>
    <t xml:space="preserve">WESTPORT </t>
  </si>
  <si>
    <t>DEKALB</t>
  </si>
  <si>
    <t xml:space="preserve">AUBURN </t>
  </si>
  <si>
    <t xml:space="preserve">GARRETT </t>
  </si>
  <si>
    <t xml:space="preserve">BUTLER </t>
  </si>
  <si>
    <t xml:space="preserve">ALTONA </t>
  </si>
  <si>
    <t xml:space="preserve">ASHLEY </t>
  </si>
  <si>
    <t xml:space="preserve">CORUNNA </t>
  </si>
  <si>
    <t xml:space="preserve">ST. JOE </t>
  </si>
  <si>
    <t xml:space="preserve">WATERLOO </t>
  </si>
  <si>
    <t>DELAWARE</t>
  </si>
  <si>
    <t xml:space="preserve">MUNCIE CITY </t>
  </si>
  <si>
    <t xml:space="preserve">ALBANY </t>
  </si>
  <si>
    <t xml:space="preserve">EATON </t>
  </si>
  <si>
    <t xml:space="preserve">GASTON </t>
  </si>
  <si>
    <t xml:space="preserve">SELMA </t>
  </si>
  <si>
    <t xml:space="preserve">YORKTOWN </t>
  </si>
  <si>
    <t xml:space="preserve">DALEVILLE </t>
  </si>
  <si>
    <t>DUBOIS</t>
  </si>
  <si>
    <t xml:space="preserve">JASPER </t>
  </si>
  <si>
    <t xml:space="preserve">HUNTINGBURG </t>
  </si>
  <si>
    <t xml:space="preserve">BIRDSEYE </t>
  </si>
  <si>
    <t xml:space="preserve">FERDINAND </t>
  </si>
  <si>
    <t xml:space="preserve">HOLLAND </t>
  </si>
  <si>
    <t>ELKHART</t>
  </si>
  <si>
    <t xml:space="preserve">ELKHART CITY </t>
  </si>
  <si>
    <t xml:space="preserve">GOSHEN CITY </t>
  </si>
  <si>
    <t xml:space="preserve">NAPPANEE </t>
  </si>
  <si>
    <t xml:space="preserve">BRISTOL </t>
  </si>
  <si>
    <t xml:space="preserve">MIDDLEBURY </t>
  </si>
  <si>
    <t xml:space="preserve">MILLERSBURG </t>
  </si>
  <si>
    <t xml:space="preserve">WAKARUSA </t>
  </si>
  <si>
    <t>FAYETTE</t>
  </si>
  <si>
    <t xml:space="preserve">CONNERSVILLE </t>
  </si>
  <si>
    <t>FLOYD</t>
  </si>
  <si>
    <t xml:space="preserve">NEW ALBANY CITY </t>
  </si>
  <si>
    <t xml:space="preserve">GEORGETOWN </t>
  </si>
  <si>
    <t xml:space="preserve">GREENVILLE </t>
  </si>
  <si>
    <t>FOUNTAIN</t>
  </si>
  <si>
    <t xml:space="preserve">ATTICA </t>
  </si>
  <si>
    <t>CITY OF COVINGTON</t>
  </si>
  <si>
    <t xml:space="preserve">HILLSBORO </t>
  </si>
  <si>
    <t xml:space="preserve">KINGMAN </t>
  </si>
  <si>
    <t xml:space="preserve">MELLOTT </t>
  </si>
  <si>
    <t xml:space="preserve">NEWTOWN </t>
  </si>
  <si>
    <t xml:space="preserve">VEEDERSBURG </t>
  </si>
  <si>
    <t xml:space="preserve">WALLACE </t>
  </si>
  <si>
    <t>FRANKLIN</t>
  </si>
  <si>
    <t xml:space="preserve">CEDAR GROVE </t>
  </si>
  <si>
    <t xml:space="preserve">LAUREL </t>
  </si>
  <si>
    <t xml:space="preserve">MOUNT CARMEL </t>
  </si>
  <si>
    <t xml:space="preserve">OLDENBURG </t>
  </si>
  <si>
    <t xml:space="preserve">BROOKVILLE </t>
  </si>
  <si>
    <t>FULTON</t>
  </si>
  <si>
    <t xml:space="preserve">ROCHESTER </t>
  </si>
  <si>
    <t xml:space="preserve">AKRON </t>
  </si>
  <si>
    <t xml:space="preserve">FULTON </t>
  </si>
  <si>
    <t xml:space="preserve">KEWANNA </t>
  </si>
  <si>
    <t>GIBSON</t>
  </si>
  <si>
    <t xml:space="preserve">PRINCETON </t>
  </si>
  <si>
    <t xml:space="preserve">OAKLAND CITY </t>
  </si>
  <si>
    <t xml:space="preserve">FORT BRANCH </t>
  </si>
  <si>
    <t xml:space="preserve">FRANCISCO </t>
  </si>
  <si>
    <t xml:space="preserve">HAUBSTADT </t>
  </si>
  <si>
    <t xml:space="preserve">HAZELTON </t>
  </si>
  <si>
    <t xml:space="preserve">MACKEY </t>
  </si>
  <si>
    <t xml:space="preserve">OWENSVILLE </t>
  </si>
  <si>
    <t xml:space="preserve">PATOKA </t>
  </si>
  <si>
    <t xml:space="preserve">SOMERVILLE </t>
  </si>
  <si>
    <t>GRANT</t>
  </si>
  <si>
    <t xml:space="preserve">MARION CITY </t>
  </si>
  <si>
    <t xml:space="preserve">GAS CITY </t>
  </si>
  <si>
    <t xml:space="preserve">FAIRMOUNT </t>
  </si>
  <si>
    <t xml:space="preserve">FOWLERTON </t>
  </si>
  <si>
    <t xml:space="preserve">JONESBORO </t>
  </si>
  <si>
    <t xml:space="preserve">MATTHEWS </t>
  </si>
  <si>
    <t xml:space="preserve">SWAYZEE </t>
  </si>
  <si>
    <t xml:space="preserve">SWEETSER </t>
  </si>
  <si>
    <t xml:space="preserve">UPLAND </t>
  </si>
  <si>
    <t xml:space="preserve">VAN BUREN </t>
  </si>
  <si>
    <t>GREENE</t>
  </si>
  <si>
    <t xml:space="preserve">LINTON </t>
  </si>
  <si>
    <t xml:space="preserve">JASONVILLE </t>
  </si>
  <si>
    <t xml:space="preserve">BLOOMFIELD </t>
  </si>
  <si>
    <t xml:space="preserve">LYONS </t>
  </si>
  <si>
    <t xml:space="preserve">NEWBERRY </t>
  </si>
  <si>
    <t xml:space="preserve">SWITZ CITY </t>
  </si>
  <si>
    <t xml:space="preserve">WORTHINGTON </t>
  </si>
  <si>
    <t>HAMILTON</t>
  </si>
  <si>
    <t xml:space="preserve">CARMEL </t>
  </si>
  <si>
    <t>NOBLESVILLE</t>
  </si>
  <si>
    <t xml:space="preserve">ARCADIA </t>
  </si>
  <si>
    <t xml:space="preserve">ATLANTA </t>
  </si>
  <si>
    <t xml:space="preserve">CICERO </t>
  </si>
  <si>
    <t xml:space="preserve">FISHERS </t>
  </si>
  <si>
    <t xml:space="preserve">SHERIDAN </t>
  </si>
  <si>
    <t xml:space="preserve">WESTFIELD </t>
  </si>
  <si>
    <t>HANCOCK</t>
  </si>
  <si>
    <t xml:space="preserve">GREENFIELD </t>
  </si>
  <si>
    <t xml:space="preserve">FORTVILLE </t>
  </si>
  <si>
    <t xml:space="preserve">NEW PALESTINE </t>
  </si>
  <si>
    <t xml:space="preserve">SHIRLEY </t>
  </si>
  <si>
    <t xml:space="preserve">SPRING LAKE </t>
  </si>
  <si>
    <t xml:space="preserve">WILKINSON </t>
  </si>
  <si>
    <t xml:space="preserve">MCCORDSVILLE </t>
  </si>
  <si>
    <t>HARRISON</t>
  </si>
  <si>
    <t xml:space="preserve">CORYDON </t>
  </si>
  <si>
    <t xml:space="preserve">CRANDALL </t>
  </si>
  <si>
    <t xml:space="preserve">ELIZABETH </t>
  </si>
  <si>
    <t xml:space="preserve">LACONIA </t>
  </si>
  <si>
    <t xml:space="preserve">LANESVILLE </t>
  </si>
  <si>
    <t xml:space="preserve">MAUCKPORT </t>
  </si>
  <si>
    <t xml:space="preserve">NEW AMSTERDAM </t>
  </si>
  <si>
    <t xml:space="preserve">NEW MIDDLETOWN </t>
  </si>
  <si>
    <t xml:space="preserve">PALMYRA </t>
  </si>
  <si>
    <t>HENDRICKS</t>
  </si>
  <si>
    <t xml:space="preserve">BROWNSBURG </t>
  </si>
  <si>
    <t xml:space="preserve">PLAINFIELD </t>
  </si>
  <si>
    <t xml:space="preserve">AMO </t>
  </si>
  <si>
    <t xml:space="preserve">CLAYTON </t>
  </si>
  <si>
    <t xml:space="preserve">COATESVILLE </t>
  </si>
  <si>
    <t xml:space="preserve">DANVILLE </t>
  </si>
  <si>
    <t xml:space="preserve">LIZTON </t>
  </si>
  <si>
    <t xml:space="preserve">NORTH SALEM </t>
  </si>
  <si>
    <t xml:space="preserve">PITTSBORO </t>
  </si>
  <si>
    <t xml:space="preserve">STILESVILLE </t>
  </si>
  <si>
    <t xml:space="preserve">AVON CLERK </t>
  </si>
  <si>
    <t>HENRY</t>
  </si>
  <si>
    <t xml:space="preserve">NEW CASTLE </t>
  </si>
  <si>
    <t xml:space="preserve">BLOUNTSVILLE </t>
  </si>
  <si>
    <t xml:space="preserve">CADIZ </t>
  </si>
  <si>
    <t xml:space="preserve">DUNREITH </t>
  </si>
  <si>
    <t xml:space="preserve">GREENSBORO </t>
  </si>
  <si>
    <t xml:space="preserve">KENNARD </t>
  </si>
  <si>
    <t xml:space="preserve">KNIGHTSTOWN </t>
  </si>
  <si>
    <t xml:space="preserve">LEWISVILLE </t>
  </si>
  <si>
    <t xml:space="preserve">MIDDLETOWN </t>
  </si>
  <si>
    <t xml:space="preserve">MOORELAND </t>
  </si>
  <si>
    <t xml:space="preserve">MOUNT SUMMIT </t>
  </si>
  <si>
    <t xml:space="preserve">SPICELAND </t>
  </si>
  <si>
    <t xml:space="preserve">SPRINGPORT </t>
  </si>
  <si>
    <t xml:space="preserve">STRAUGHN </t>
  </si>
  <si>
    <t xml:space="preserve">SULPHUR SPRINGS </t>
  </si>
  <si>
    <t>HOWARD</t>
  </si>
  <si>
    <t xml:space="preserve">KOKOMO CTY </t>
  </si>
  <si>
    <t xml:space="preserve">GREENTOWN </t>
  </si>
  <si>
    <t xml:space="preserve">RUSSIAVILLE </t>
  </si>
  <si>
    <t>HUNTINGTON</t>
  </si>
  <si>
    <t xml:space="preserve">HUNTINGTON </t>
  </si>
  <si>
    <t xml:space="preserve">ANDREWS </t>
  </si>
  <si>
    <t xml:space="preserve">MARKLE </t>
  </si>
  <si>
    <t xml:space="preserve">MOUNT ETNA </t>
  </si>
  <si>
    <t xml:space="preserve">ROANOKE </t>
  </si>
  <si>
    <t xml:space="preserve">WARREN </t>
  </si>
  <si>
    <t>JACKSON</t>
  </si>
  <si>
    <t xml:space="preserve">SEYMOUR </t>
  </si>
  <si>
    <t xml:space="preserve">BROWNSTOWN </t>
  </si>
  <si>
    <t xml:space="preserve">CROTHERSVILLE </t>
  </si>
  <si>
    <t xml:space="preserve">MEDORA </t>
  </si>
  <si>
    <t>JASPER</t>
  </si>
  <si>
    <t xml:space="preserve">RENSSELAER </t>
  </si>
  <si>
    <t xml:space="preserve">DEMOTTE </t>
  </si>
  <si>
    <t xml:space="preserve">REMINGTON </t>
  </si>
  <si>
    <t xml:space="preserve">WHEATFIELD </t>
  </si>
  <si>
    <t>JAY</t>
  </si>
  <si>
    <t xml:space="preserve">PORTLAND </t>
  </si>
  <si>
    <t xml:space="preserve">DUNKIRK </t>
  </si>
  <si>
    <t xml:space="preserve">BRYANT </t>
  </si>
  <si>
    <t xml:space="preserve">PENNVILLE </t>
  </si>
  <si>
    <t xml:space="preserve">REDKEY </t>
  </si>
  <si>
    <t xml:space="preserve">SALAMONIA </t>
  </si>
  <si>
    <t>JEFFERSON</t>
  </si>
  <si>
    <t xml:space="preserve">MADISON </t>
  </si>
  <si>
    <t xml:space="preserve">BROOKSBURG </t>
  </si>
  <si>
    <t xml:space="preserve">DUPONT </t>
  </si>
  <si>
    <t xml:space="preserve">HANOVER </t>
  </si>
  <si>
    <t>JENNINGS</t>
  </si>
  <si>
    <t xml:space="preserve">NORTH VERNON </t>
  </si>
  <si>
    <t xml:space="preserve">VERNON </t>
  </si>
  <si>
    <t>JOHNSON</t>
  </si>
  <si>
    <t xml:space="preserve">FRANKLIN </t>
  </si>
  <si>
    <t xml:space="preserve">GREENWOOD </t>
  </si>
  <si>
    <t xml:space="preserve">BARGERSVILLE </t>
  </si>
  <si>
    <t xml:space="preserve">EDINBURGH </t>
  </si>
  <si>
    <t xml:space="preserve">NEW WHITELAND </t>
  </si>
  <si>
    <t xml:space="preserve">PRINCES LAKE </t>
  </si>
  <si>
    <t xml:space="preserve">TRAFALGAR </t>
  </si>
  <si>
    <t xml:space="preserve">WHITELAND </t>
  </si>
  <si>
    <t>KNOX</t>
  </si>
  <si>
    <t xml:space="preserve">VINCENNES </t>
  </si>
  <si>
    <t xml:space="preserve">BICKNELL </t>
  </si>
  <si>
    <t xml:space="preserve">BRUCEVILLE </t>
  </si>
  <si>
    <t xml:space="preserve">DECKER </t>
  </si>
  <si>
    <t xml:space="preserve">EDWARDSPORT </t>
  </si>
  <si>
    <t xml:space="preserve">MONROE CITY </t>
  </si>
  <si>
    <t xml:space="preserve">OAKTOWN </t>
  </si>
  <si>
    <t xml:space="preserve">SANDBORN </t>
  </si>
  <si>
    <t xml:space="preserve">WHEATLAND </t>
  </si>
  <si>
    <t>KOSCIUSKO</t>
  </si>
  <si>
    <t xml:space="preserve">WARSAW </t>
  </si>
  <si>
    <t xml:space="preserve">BURKET </t>
  </si>
  <si>
    <t xml:space="preserve">CLAYPOOL </t>
  </si>
  <si>
    <t xml:space="preserve">ETNA GREEN </t>
  </si>
  <si>
    <t xml:space="preserve">LEESBURG </t>
  </si>
  <si>
    <t xml:space="preserve">MENTONE </t>
  </si>
  <si>
    <t xml:space="preserve">MILFORD </t>
  </si>
  <si>
    <t xml:space="preserve">NORTH WEBSTER </t>
  </si>
  <si>
    <t xml:space="preserve">PIERCETON </t>
  </si>
  <si>
    <t xml:space="preserve">SIDNEY </t>
  </si>
  <si>
    <t xml:space="preserve">SILVER LAKE </t>
  </si>
  <si>
    <t xml:space="preserve">SYRACUSE </t>
  </si>
  <si>
    <t xml:space="preserve">WINONA LAKE </t>
  </si>
  <si>
    <t>LAGRANGE</t>
  </si>
  <si>
    <t xml:space="preserve">LAGRANGE </t>
  </si>
  <si>
    <t xml:space="preserve">SHIPSHEWANA </t>
  </si>
  <si>
    <t xml:space="preserve">TOPEKA </t>
  </si>
  <si>
    <t xml:space="preserve">WOLCOTTVILE </t>
  </si>
  <si>
    <t>LAKE</t>
  </si>
  <si>
    <t xml:space="preserve">GARY CITY </t>
  </si>
  <si>
    <t xml:space="preserve">HAMMOND </t>
  </si>
  <si>
    <t xml:space="preserve">EAST CHICAGO </t>
  </si>
  <si>
    <t xml:space="preserve">HOBART </t>
  </si>
  <si>
    <t xml:space="preserve">CROWN POINT </t>
  </si>
  <si>
    <t xml:space="preserve">WHITING </t>
  </si>
  <si>
    <t xml:space="preserve">LAKE STATION </t>
  </si>
  <si>
    <t xml:space="preserve">CEDAR LAKE </t>
  </si>
  <si>
    <t>TOWN OF GRIFFITH</t>
  </si>
  <si>
    <t xml:space="preserve">HIGHLAND </t>
  </si>
  <si>
    <t xml:space="preserve">MUNSTER </t>
  </si>
  <si>
    <t xml:space="preserve">MERRILLVILLE </t>
  </si>
  <si>
    <t xml:space="preserve">DYER </t>
  </si>
  <si>
    <t xml:space="preserve">LOWELL </t>
  </si>
  <si>
    <t xml:space="preserve">NEW CHICAGO </t>
  </si>
  <si>
    <t xml:space="preserve">ST. JOHN </t>
  </si>
  <si>
    <t xml:space="preserve">SCHERERVILLE </t>
  </si>
  <si>
    <t xml:space="preserve">SCHNEIDER </t>
  </si>
  <si>
    <t xml:space="preserve">WINFIELD </t>
  </si>
  <si>
    <t>LAPORTE</t>
  </si>
  <si>
    <t xml:space="preserve">MICHIGAN CITY CITY </t>
  </si>
  <si>
    <t xml:space="preserve">LAPORTE </t>
  </si>
  <si>
    <t xml:space="preserve">KINGSBURY </t>
  </si>
  <si>
    <t xml:space="preserve">KINGSFORD HEIGHTS </t>
  </si>
  <si>
    <t xml:space="preserve">LACROSSE </t>
  </si>
  <si>
    <t xml:space="preserve">LONG BEACH </t>
  </si>
  <si>
    <t xml:space="preserve">MICHIANA SHORES </t>
  </si>
  <si>
    <t xml:space="preserve">POTTAWATTAMIE PARK </t>
  </si>
  <si>
    <t xml:space="preserve">TRAIL CREEK </t>
  </si>
  <si>
    <t xml:space="preserve">WANATAH </t>
  </si>
  <si>
    <t xml:space="preserve">WESTVILLE </t>
  </si>
  <si>
    <t>LAWRENCE</t>
  </si>
  <si>
    <t xml:space="preserve">BEDFORD </t>
  </si>
  <si>
    <t xml:space="preserve">MITCHELL </t>
  </si>
  <si>
    <t xml:space="preserve">OOLITIC </t>
  </si>
  <si>
    <t>MADISON</t>
  </si>
  <si>
    <t xml:space="preserve">ANDERSON </t>
  </si>
  <si>
    <t xml:space="preserve">ELWOOD </t>
  </si>
  <si>
    <t xml:space="preserve">ALEXANDRIA </t>
  </si>
  <si>
    <t xml:space="preserve">CHESTERFIELD </t>
  </si>
  <si>
    <t xml:space="preserve">COUNTRY CLUB HTS </t>
  </si>
  <si>
    <t xml:space="preserve">EDGEWOOD </t>
  </si>
  <si>
    <t xml:space="preserve">FRANKTON </t>
  </si>
  <si>
    <t xml:space="preserve">INGALLS </t>
  </si>
  <si>
    <t xml:space="preserve">LAPEL </t>
  </si>
  <si>
    <t xml:space="preserve">MARKLEVILLE </t>
  </si>
  <si>
    <t xml:space="preserve">ORESTES </t>
  </si>
  <si>
    <t xml:space="preserve">PENDLETON </t>
  </si>
  <si>
    <t xml:space="preserve">RIVER FORREST </t>
  </si>
  <si>
    <t xml:space="preserve">SUMMITVILLE </t>
  </si>
  <si>
    <t xml:space="preserve">WOODLAWN HEIGHTS </t>
  </si>
  <si>
    <t>MARION</t>
  </si>
  <si>
    <t xml:space="preserve">LAWRENCE </t>
  </si>
  <si>
    <t xml:space="preserve">BEECH GROVE </t>
  </si>
  <si>
    <t xml:space="preserve">SOUTHPORT </t>
  </si>
  <si>
    <t xml:space="preserve">SPEEDWAY </t>
  </si>
  <si>
    <t xml:space="preserve">CLERMONT </t>
  </si>
  <si>
    <t xml:space="preserve">CROWS NEST </t>
  </si>
  <si>
    <t xml:space="preserve">CUMBERLAND </t>
  </si>
  <si>
    <t xml:space="preserve">HOMECROFT </t>
  </si>
  <si>
    <t xml:space="preserve">MERIDIAN HILLS </t>
  </si>
  <si>
    <t xml:space="preserve">NORTH CROWS NEST </t>
  </si>
  <si>
    <t xml:space="preserve">ROCKY RIPPLE </t>
  </si>
  <si>
    <t xml:space="preserve">WARREN PARK </t>
  </si>
  <si>
    <t xml:space="preserve">WILLIAMS CREEK </t>
  </si>
  <si>
    <t xml:space="preserve">WYNNEDALE </t>
  </si>
  <si>
    <t xml:space="preserve">SPRING HILL </t>
  </si>
  <si>
    <t xml:space="preserve">INDIANAPOLIS CITY </t>
  </si>
  <si>
    <t>MARSHALL</t>
  </si>
  <si>
    <t xml:space="preserve">PLYMOUTH </t>
  </si>
  <si>
    <t xml:space="preserve">ARGOS </t>
  </si>
  <si>
    <t xml:space="preserve">BOURBON </t>
  </si>
  <si>
    <t>TOWN OF BREMEN</t>
  </si>
  <si>
    <t xml:space="preserve">CULVER </t>
  </si>
  <si>
    <t xml:space="preserve">LAPAZ </t>
  </si>
  <si>
    <t>MARTIN</t>
  </si>
  <si>
    <t xml:space="preserve">LOOGOOTEE </t>
  </si>
  <si>
    <t xml:space="preserve">CRANE </t>
  </si>
  <si>
    <t xml:space="preserve">SHOALS </t>
  </si>
  <si>
    <t>MIAMI</t>
  </si>
  <si>
    <t xml:space="preserve">PERU </t>
  </si>
  <si>
    <t xml:space="preserve">AMBOY </t>
  </si>
  <si>
    <t xml:space="preserve">BUNKER HILL </t>
  </si>
  <si>
    <t xml:space="preserve">CONVERSE </t>
  </si>
  <si>
    <t xml:space="preserve">DENVER </t>
  </si>
  <si>
    <t xml:space="preserve">MACY </t>
  </si>
  <si>
    <t>MONROE</t>
  </si>
  <si>
    <t xml:space="preserve">BLOOMINGTON CITY </t>
  </si>
  <si>
    <t xml:space="preserve">ELLETTSVILLE </t>
  </si>
  <si>
    <t xml:space="preserve">STINESVILLE </t>
  </si>
  <si>
    <t xml:space="preserve">CRAWFORDSVILLE </t>
  </si>
  <si>
    <t xml:space="preserve">ALAMO </t>
  </si>
  <si>
    <t xml:space="preserve">DARLINGTON </t>
  </si>
  <si>
    <t xml:space="preserve">LADOGA </t>
  </si>
  <si>
    <t xml:space="preserve">LINDEN </t>
  </si>
  <si>
    <t xml:space="preserve">NEW MARKET </t>
  </si>
  <si>
    <t xml:space="preserve">WAVELAND </t>
  </si>
  <si>
    <t xml:space="preserve">WAYNETOWN </t>
  </si>
  <si>
    <t xml:space="preserve">WINGATE </t>
  </si>
  <si>
    <t xml:space="preserve">NEW RICHMOND </t>
  </si>
  <si>
    <t xml:space="preserve">NEW ROSS </t>
  </si>
  <si>
    <t>MORGAN</t>
  </si>
  <si>
    <t xml:space="preserve">MARTINSVILLE </t>
  </si>
  <si>
    <t xml:space="preserve">MOORESVILLE </t>
  </si>
  <si>
    <t xml:space="preserve">BETHANY </t>
  </si>
  <si>
    <t xml:space="preserve">BROOKLYN </t>
  </si>
  <si>
    <t xml:space="preserve">MORGANTOWN </t>
  </si>
  <si>
    <t xml:space="preserve">PARAGON </t>
  </si>
  <si>
    <t xml:space="preserve">MONROVIA CLERK </t>
  </si>
  <si>
    <t>NEWTON</t>
  </si>
  <si>
    <t xml:space="preserve">BROOK </t>
  </si>
  <si>
    <t xml:space="preserve">GOODLAND </t>
  </si>
  <si>
    <t xml:space="preserve">KENTLAND </t>
  </si>
  <si>
    <t xml:space="preserve">MOROCCO </t>
  </si>
  <si>
    <t xml:space="preserve">MOUNT AYR </t>
  </si>
  <si>
    <t>NOBLE</t>
  </si>
  <si>
    <t xml:space="preserve">KENDALLVILLE </t>
  </si>
  <si>
    <t xml:space="preserve">LIGONIER </t>
  </si>
  <si>
    <t xml:space="preserve">ALBION </t>
  </si>
  <si>
    <t xml:space="preserve">AVILLA </t>
  </si>
  <si>
    <t xml:space="preserve">CROMWELL </t>
  </si>
  <si>
    <t xml:space="preserve">ROME CITY </t>
  </si>
  <si>
    <t>OHIO</t>
  </si>
  <si>
    <t xml:space="preserve">RISING SUN </t>
  </si>
  <si>
    <t>ORANGE</t>
  </si>
  <si>
    <t xml:space="preserve">FRENCH LICK </t>
  </si>
  <si>
    <t xml:space="preserve">ORLEANS </t>
  </si>
  <si>
    <t xml:space="preserve">PAOLI </t>
  </si>
  <si>
    <t xml:space="preserve">WEST BADEN SPRINGS </t>
  </si>
  <si>
    <t>OWEN</t>
  </si>
  <si>
    <t xml:space="preserve">GOSPORT </t>
  </si>
  <si>
    <t xml:space="preserve">SPENCER </t>
  </si>
  <si>
    <t>PARKE</t>
  </si>
  <si>
    <t xml:space="preserve">BLOOMINGDALE </t>
  </si>
  <si>
    <t xml:space="preserve">MARSHALL </t>
  </si>
  <si>
    <t xml:space="preserve">MONTEZUMA </t>
  </si>
  <si>
    <t xml:space="preserve">ROCKVILLE </t>
  </si>
  <si>
    <t xml:space="preserve">ROSEDALE </t>
  </si>
  <si>
    <t xml:space="preserve">MECCA </t>
  </si>
  <si>
    <t>PERRY</t>
  </si>
  <si>
    <t xml:space="preserve">TELL CITY </t>
  </si>
  <si>
    <t xml:space="preserve">CANNELTON </t>
  </si>
  <si>
    <t xml:space="preserve">TROY </t>
  </si>
  <si>
    <t>PIKE</t>
  </si>
  <si>
    <t xml:space="preserve">PETERSBURG </t>
  </si>
  <si>
    <t xml:space="preserve">SPURGEON </t>
  </si>
  <si>
    <t xml:space="preserve">WINSLOW </t>
  </si>
  <si>
    <t>PORTER</t>
  </si>
  <si>
    <t xml:space="preserve">VALPARAISO </t>
  </si>
  <si>
    <t xml:space="preserve">PORTAGE </t>
  </si>
  <si>
    <t xml:space="preserve">CHESTERTON </t>
  </si>
  <si>
    <t xml:space="preserve">BEVERLY SHORES </t>
  </si>
  <si>
    <t xml:space="preserve">BURNS HARBOR </t>
  </si>
  <si>
    <t xml:space="preserve">DUNE ACRES </t>
  </si>
  <si>
    <t xml:space="preserve">HEBRON </t>
  </si>
  <si>
    <t xml:space="preserve">KOUTS </t>
  </si>
  <si>
    <t xml:space="preserve">OGDEN DUNES </t>
  </si>
  <si>
    <t xml:space="preserve">PORTER </t>
  </si>
  <si>
    <t xml:space="preserve">PINES </t>
  </si>
  <si>
    <t>POSEY</t>
  </si>
  <si>
    <t xml:space="preserve">MOUNT VERNON </t>
  </si>
  <si>
    <t xml:space="preserve">CYNTHIANA </t>
  </si>
  <si>
    <t xml:space="preserve">GRIFFIN </t>
  </si>
  <si>
    <t xml:space="preserve">NEW HARMONY </t>
  </si>
  <si>
    <t xml:space="preserve">POSEYVILLE </t>
  </si>
  <si>
    <t>PULASKI</t>
  </si>
  <si>
    <t xml:space="preserve">FRANCESVILLE </t>
  </si>
  <si>
    <t xml:space="preserve">MEDARYVILLE </t>
  </si>
  <si>
    <t xml:space="preserve">MONTEREY </t>
  </si>
  <si>
    <t xml:space="preserve">WINAMAC </t>
  </si>
  <si>
    <t>PUTNAM</t>
  </si>
  <si>
    <t xml:space="preserve">GREENCASTLE </t>
  </si>
  <si>
    <t xml:space="preserve">BAINBRIDGE </t>
  </si>
  <si>
    <t xml:space="preserve">CLOVERDALE </t>
  </si>
  <si>
    <t xml:space="preserve">ROACHDALE </t>
  </si>
  <si>
    <t xml:space="preserve">RUSSELLVILLE </t>
  </si>
  <si>
    <t xml:space="preserve">FILLMORE </t>
  </si>
  <si>
    <t>RANDOLPH</t>
  </si>
  <si>
    <t xml:space="preserve">WINCHESTER </t>
  </si>
  <si>
    <t xml:space="preserve">UNION CITY </t>
  </si>
  <si>
    <t xml:space="preserve">FARMLAND </t>
  </si>
  <si>
    <t xml:space="preserve">LOSANTVILLE </t>
  </si>
  <si>
    <t xml:space="preserve">LYNN </t>
  </si>
  <si>
    <t xml:space="preserve">MODOC </t>
  </si>
  <si>
    <t xml:space="preserve">PARKER CITY </t>
  </si>
  <si>
    <t xml:space="preserve">RIDGEVILLE </t>
  </si>
  <si>
    <t xml:space="preserve">SARATOGA </t>
  </si>
  <si>
    <t>RIPLEY</t>
  </si>
  <si>
    <t xml:space="preserve">BATESVILLE </t>
  </si>
  <si>
    <t xml:space="preserve">MILAN </t>
  </si>
  <si>
    <t xml:space="preserve">NAPOLEON </t>
  </si>
  <si>
    <t xml:space="preserve">OSGOOD </t>
  </si>
  <si>
    <t xml:space="preserve">SUNMAN </t>
  </si>
  <si>
    <t xml:space="preserve">VERSAILLES </t>
  </si>
  <si>
    <t xml:space="preserve">HOLTON </t>
  </si>
  <si>
    <t>RUSH</t>
  </si>
  <si>
    <t xml:space="preserve">RUSHVILLE </t>
  </si>
  <si>
    <t xml:space="preserve">CARTHAGE </t>
  </si>
  <si>
    <t xml:space="preserve">GLENWOOD </t>
  </si>
  <si>
    <t>SAINT JOSEPH</t>
  </si>
  <si>
    <t xml:space="preserve">SOUTH BEND CITY </t>
  </si>
  <si>
    <t xml:space="preserve">MISHAWAKA CITY </t>
  </si>
  <si>
    <t xml:space="preserve">INDIAN VILLAGE </t>
  </si>
  <si>
    <t xml:space="preserve">LAKEVILLE </t>
  </si>
  <si>
    <t xml:space="preserve">NEW CARLISLE </t>
  </si>
  <si>
    <t xml:space="preserve">NORTH LIBERTY </t>
  </si>
  <si>
    <t xml:space="preserve">OSCEOLA </t>
  </si>
  <si>
    <t xml:space="preserve">ROSELAND </t>
  </si>
  <si>
    <t xml:space="preserve">WALKERTON </t>
  </si>
  <si>
    <t>SCOTT</t>
  </si>
  <si>
    <t xml:space="preserve">SCOTTSBURG </t>
  </si>
  <si>
    <t xml:space="preserve">AUSTIN </t>
  </si>
  <si>
    <t>SHELBY</t>
  </si>
  <si>
    <t xml:space="preserve">SHELBYVILLE </t>
  </si>
  <si>
    <t xml:space="preserve">MORRISTOWN </t>
  </si>
  <si>
    <t>TOWN OF FAIRLAND</t>
  </si>
  <si>
    <t>SPENCER</t>
  </si>
  <si>
    <t xml:space="preserve">ROCKPORT </t>
  </si>
  <si>
    <t xml:space="preserve">CHRISNEY </t>
  </si>
  <si>
    <t xml:space="preserve">DALE </t>
  </si>
  <si>
    <t xml:space="preserve">GENTRYVILLE </t>
  </si>
  <si>
    <t xml:space="preserve">GRANDVIEW </t>
  </si>
  <si>
    <t xml:space="preserve">SANTA CLAUS </t>
  </si>
  <si>
    <t>TOWN OF RICHLAND</t>
  </si>
  <si>
    <t>STARKE</t>
  </si>
  <si>
    <t xml:space="preserve">KNOX </t>
  </si>
  <si>
    <t xml:space="preserve">HAMLET </t>
  </si>
  <si>
    <t xml:space="preserve">NORTH JUDSON </t>
  </si>
  <si>
    <t>STEUBEN</t>
  </si>
  <si>
    <t xml:space="preserve">ANGOLA </t>
  </si>
  <si>
    <t xml:space="preserve">CLEAR LAKE </t>
  </si>
  <si>
    <t xml:space="preserve">FREMONT </t>
  </si>
  <si>
    <t xml:space="preserve">HAMILTON </t>
  </si>
  <si>
    <t xml:space="preserve">HUDSON </t>
  </si>
  <si>
    <t xml:space="preserve">ORLAND </t>
  </si>
  <si>
    <t>SULLIVAN</t>
  </si>
  <si>
    <t xml:space="preserve">SULLIVAN </t>
  </si>
  <si>
    <t xml:space="preserve">CARLISLE </t>
  </si>
  <si>
    <t xml:space="preserve">DUGGER </t>
  </si>
  <si>
    <t xml:space="preserve">FARMERSBURG </t>
  </si>
  <si>
    <t xml:space="preserve">HYMERA </t>
  </si>
  <si>
    <t xml:space="preserve">MEROM </t>
  </si>
  <si>
    <t xml:space="preserve">SHELBURN </t>
  </si>
  <si>
    <t>SWITZERLAND</t>
  </si>
  <si>
    <t xml:space="preserve">PATRIOT </t>
  </si>
  <si>
    <t xml:space="preserve">VEVAY </t>
  </si>
  <si>
    <t>TIPPECANOE</t>
  </si>
  <si>
    <t>LAFAYETTE CITY</t>
  </si>
  <si>
    <t xml:space="preserve">WEST LAFAYETTE </t>
  </si>
  <si>
    <t xml:space="preserve">BATTLE GROUND </t>
  </si>
  <si>
    <t xml:space="preserve">CLARKS HILL </t>
  </si>
  <si>
    <t xml:space="preserve">DAYTON </t>
  </si>
  <si>
    <t xml:space="preserve">SHADELAND </t>
  </si>
  <si>
    <t>TIPTON</t>
  </si>
  <si>
    <t xml:space="preserve">TIPTON </t>
  </si>
  <si>
    <t xml:space="preserve">KEMPTON </t>
  </si>
  <si>
    <t xml:space="preserve">SHARPSVILLE </t>
  </si>
  <si>
    <t xml:space="preserve">WINDFALL CITY </t>
  </si>
  <si>
    <t>UNION</t>
  </si>
  <si>
    <t xml:space="preserve">LIBERTY </t>
  </si>
  <si>
    <t xml:space="preserve">W. COLLEGE CORNER </t>
  </si>
  <si>
    <t>VANDERBURGH</t>
  </si>
  <si>
    <t>EVANSVILLE</t>
  </si>
  <si>
    <t xml:space="preserve">DARMSTADT </t>
  </si>
  <si>
    <t>VERMILLION</t>
  </si>
  <si>
    <t xml:space="preserve">CLINTON </t>
  </si>
  <si>
    <t xml:space="preserve">CAYUGA </t>
  </si>
  <si>
    <t xml:space="preserve">DANA </t>
  </si>
  <si>
    <t xml:space="preserve">FAIRVIEW PARK </t>
  </si>
  <si>
    <t xml:space="preserve">NEWPORT </t>
  </si>
  <si>
    <t xml:space="preserve">PERRYSVILLE </t>
  </si>
  <si>
    <t xml:space="preserve">UNIVERSIAL </t>
  </si>
  <si>
    <t>VIGO</t>
  </si>
  <si>
    <t xml:space="preserve">TERRE HAUTE </t>
  </si>
  <si>
    <t xml:space="preserve">RILEY </t>
  </si>
  <si>
    <t xml:space="preserve">SEELYVILLE </t>
  </si>
  <si>
    <t xml:space="preserve">WEST TERRE HAUTE </t>
  </si>
  <si>
    <t>WABASH</t>
  </si>
  <si>
    <t xml:space="preserve">WABASH </t>
  </si>
  <si>
    <t xml:space="preserve">NORTH MANCHESTER </t>
  </si>
  <si>
    <t xml:space="preserve">LA FONTAINE </t>
  </si>
  <si>
    <t xml:space="preserve">LAGRO </t>
  </si>
  <si>
    <t xml:space="preserve">ROANN </t>
  </si>
  <si>
    <t>WARREN</t>
  </si>
  <si>
    <t xml:space="preserve">PINE VILLAGE </t>
  </si>
  <si>
    <t xml:space="preserve">STATE LINE CITY </t>
  </si>
  <si>
    <t xml:space="preserve">WEST LEBANON </t>
  </si>
  <si>
    <t xml:space="preserve">WILLIAMSPORT </t>
  </si>
  <si>
    <t>WARRICK</t>
  </si>
  <si>
    <t xml:space="preserve">BOONVILLE </t>
  </si>
  <si>
    <t xml:space="preserve">CHANDLER </t>
  </si>
  <si>
    <t xml:space="preserve">ELBERFELD </t>
  </si>
  <si>
    <t xml:space="preserve">LYNNVILLE </t>
  </si>
  <si>
    <t xml:space="preserve">NEWBURGH </t>
  </si>
  <si>
    <t xml:space="preserve">TENNYSON </t>
  </si>
  <si>
    <t>WASHINGTON</t>
  </si>
  <si>
    <t>(A)</t>
  </si>
  <si>
    <t xml:space="preserve">SALEM </t>
  </si>
  <si>
    <t xml:space="preserve">CAMPBELLSBURG </t>
  </si>
  <si>
    <t>HARDINSBURG</t>
  </si>
  <si>
    <t xml:space="preserve">LITTLE YORK </t>
  </si>
  <si>
    <t xml:space="preserve">LIVONIA </t>
  </si>
  <si>
    <t xml:space="preserve">NEW PEKIN </t>
  </si>
  <si>
    <t xml:space="preserve">SALTILLO </t>
  </si>
  <si>
    <t>WAYNE</t>
  </si>
  <si>
    <t xml:space="preserve">RICHMOND CITY </t>
  </si>
  <si>
    <t xml:space="preserve">BOSTON </t>
  </si>
  <si>
    <t xml:space="preserve">CAMBRIDGE CITY </t>
  </si>
  <si>
    <t xml:space="preserve">CENTERVILLE </t>
  </si>
  <si>
    <t xml:space="preserve">DUBLIN </t>
  </si>
  <si>
    <t xml:space="preserve">EAST GERMANTOWN </t>
  </si>
  <si>
    <t xml:space="preserve">ECONOMY </t>
  </si>
  <si>
    <t xml:space="preserve">FOUNTAIN CITY </t>
  </si>
  <si>
    <t xml:space="preserve">GREENSFORK </t>
  </si>
  <si>
    <t xml:space="preserve">HAGERSTOWN </t>
  </si>
  <si>
    <t xml:space="preserve">MILTON </t>
  </si>
  <si>
    <t xml:space="preserve">MOUNT AUBURN </t>
  </si>
  <si>
    <t xml:space="preserve">SPRING GROVE </t>
  </si>
  <si>
    <t xml:space="preserve">WHITEWATER </t>
  </si>
  <si>
    <t>WELLS</t>
  </si>
  <si>
    <t xml:space="preserve">BLUFFTON </t>
  </si>
  <si>
    <t xml:space="preserve">ZANESVILLE </t>
  </si>
  <si>
    <t xml:space="preserve">OSSIAN </t>
  </si>
  <si>
    <t xml:space="preserve">PONETO </t>
  </si>
  <si>
    <t xml:space="preserve">UNIONDALE </t>
  </si>
  <si>
    <t xml:space="preserve">VERA CRUZ </t>
  </si>
  <si>
    <t>WHITE</t>
  </si>
  <si>
    <t xml:space="preserve">MONTICELLO </t>
  </si>
  <si>
    <t xml:space="preserve">BROOKSTON </t>
  </si>
  <si>
    <t xml:space="preserve">BURNETTSVILLE </t>
  </si>
  <si>
    <t xml:space="preserve">CHALMERS </t>
  </si>
  <si>
    <t xml:space="preserve">MONON </t>
  </si>
  <si>
    <t xml:space="preserve">REYNOLDS </t>
  </si>
  <si>
    <t xml:space="preserve">WOLCOTT </t>
  </si>
  <si>
    <t>WHITLEY</t>
  </si>
  <si>
    <t xml:space="preserve">COLUMBIA CITY </t>
  </si>
  <si>
    <t xml:space="preserve">CHURUBUSCO </t>
  </si>
  <si>
    <t xml:space="preserve">LARWILL </t>
  </si>
  <si>
    <t xml:space="preserve">SOUTH WHITLEY </t>
  </si>
  <si>
    <t xml:space="preserve">UNINCORPORATED COUNTY TOTAL </t>
  </si>
  <si>
    <t xml:space="preserve">CITY/TOWN TOTAL </t>
  </si>
  <si>
    <t xml:space="preserve">GRAND TOTAL </t>
  </si>
  <si>
    <t xml:space="preserve">(1) Unit population is per the 2020 decennial census. </t>
  </si>
  <si>
    <t>(2) Registration information is per the Indiana Bureau of Motor Vehicles as of December 31, 2023.</t>
  </si>
  <si>
    <t xml:space="preserve">(3) Road Mileage is as of December 31, 2013 and is per the Indiana Department of Transportation. </t>
  </si>
  <si>
    <t>(A) Hardinsburg in Washington County dissolved per Ordinance 2022-08. Population and Mileage figures reduced Hardinsburg and added to Washington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</si>
</sst>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164" fontId="0" fillId="0" borderId="0" xfId="1" applyNumberFormat="1" applyFont="1"/>
    <xf numFmtId="43" fontId="0" fillId="0" borderId="0" xfId="2" applyNumberFormat="1" applyFont="1"/>
    <xf numFmtId="49" fontId="3" fillId="0" borderId="0" xfId="0" applyNumberFormat="1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43" fontId="0" fillId="3" borderId="0" xfId="1" applyFont="1" applyFill="1"/>
    <xf numFmtId="0" fontId="0" fillId="0" borderId="0" xfId="0" quotePrefix="1"/>
    <xf numFmtId="164" fontId="0" fillId="0" borderId="0" xfId="1" applyNumberFormat="1" applyFont="1" applyFill="1"/>
    <xf numFmtId="39" fontId="0" fillId="3" borderId="0" xfId="1" applyNumberFormat="1" applyFont="1" applyFill="1"/>
    <xf numFmtId="164" fontId="0" fillId="3" borderId="0" xfId="0" applyNumberFormat="1" applyFill="1"/>
    <xf numFmtId="165" fontId="0" fillId="3" borderId="0" xfId="1" applyNumberFormat="1" applyFont="1" applyFill="1"/>
    <xf numFmtId="43" fontId="0" fillId="3" borderId="0" xfId="0" applyNumberFormat="1" applyFill="1"/>
    <xf numFmtId="39" fontId="0" fillId="3" borderId="0" xfId="0" applyNumberFormat="1" applyFill="1"/>
    <xf numFmtId="164" fontId="0" fillId="0" borderId="0" xfId="0" applyNumberFormat="1"/>
    <xf numFmtId="43" fontId="0" fillId="0" borderId="0" xfId="2" applyNumberFormat="1" applyFont="1" applyFill="1"/>
    <xf numFmtId="43" fontId="0" fillId="0" borderId="0" xfId="1" applyFont="1"/>
    <xf numFmtId="0" fontId="0" fillId="0" borderId="0" xfId="0" applyAlignment="1">
      <alignment horizontal="right"/>
    </xf>
    <xf numFmtId="39" fontId="0" fillId="0" borderId="0" xfId="1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\accnt\DISTRIBUTION%20FACTORS\2025\Distribution%20Factors%20Report-2024-05-01.xlsx" TargetMode="External"/><Relationship Id="rId1" Type="http://schemas.openxmlformats.org/officeDocument/2006/relationships/externalLinkPath" Target="Distribution%20Factors%20Report-2024-05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orksheet"/>
      <sheetName val="Population"/>
      <sheetName val="Pass Cars &amp; Totals"/>
      <sheetName val="Milage"/>
      <sheetName val="Mileage - Multiple Counties"/>
      <sheetName val="Worksheet vs Peoplesoft"/>
      <sheetName val="Sheet1"/>
    </sheetNames>
    <sheetDataSet>
      <sheetData sheetId="0"/>
      <sheetData sheetId="1"/>
      <sheetData sheetId="2">
        <row r="4">
          <cell r="A4" t="str">
            <v>ADAMS</v>
          </cell>
          <cell r="B4">
            <v>19448</v>
          </cell>
          <cell r="C4">
            <v>36168</v>
          </cell>
        </row>
        <row r="5">
          <cell r="A5" t="str">
            <v>ALLEN</v>
          </cell>
          <cell r="B5">
            <v>269047</v>
          </cell>
          <cell r="C5">
            <v>381292</v>
          </cell>
        </row>
        <row r="6">
          <cell r="A6" t="str">
            <v>BARTHOLOMEW</v>
          </cell>
          <cell r="B6">
            <v>56773</v>
          </cell>
          <cell r="C6">
            <v>90758</v>
          </cell>
        </row>
        <row r="7">
          <cell r="A7" t="str">
            <v>BENTON</v>
          </cell>
          <cell r="B7">
            <v>5690</v>
          </cell>
          <cell r="C7">
            <v>12066</v>
          </cell>
        </row>
        <row r="8">
          <cell r="A8" t="str">
            <v>BLACKFORD</v>
          </cell>
          <cell r="B8">
            <v>7730</v>
          </cell>
          <cell r="C8">
            <v>14727</v>
          </cell>
        </row>
        <row r="9">
          <cell r="A9" t="str">
            <v>BOONE</v>
          </cell>
          <cell r="B9">
            <v>53338</v>
          </cell>
          <cell r="C9">
            <v>81402</v>
          </cell>
        </row>
        <row r="10">
          <cell r="A10" t="str">
            <v>BROWN</v>
          </cell>
          <cell r="B10">
            <v>11298</v>
          </cell>
          <cell r="C10">
            <v>22558</v>
          </cell>
        </row>
        <row r="11">
          <cell r="A11" t="str">
            <v>CARROLL</v>
          </cell>
          <cell r="B11">
            <v>13488</v>
          </cell>
          <cell r="C11">
            <v>28705</v>
          </cell>
        </row>
        <row r="12">
          <cell r="A12" t="str">
            <v>CASS</v>
          </cell>
          <cell r="B12">
            <v>24145</v>
          </cell>
          <cell r="C12">
            <v>43629</v>
          </cell>
        </row>
        <row r="13">
          <cell r="A13" t="str">
            <v>CLARK</v>
          </cell>
          <cell r="B13">
            <v>83554</v>
          </cell>
          <cell r="C13">
            <v>126716</v>
          </cell>
        </row>
        <row r="14">
          <cell r="A14" t="str">
            <v>CLAY</v>
          </cell>
          <cell r="B14">
            <v>16833</v>
          </cell>
          <cell r="C14">
            <v>32941</v>
          </cell>
        </row>
        <row r="15">
          <cell r="A15" t="str">
            <v>CLINTON</v>
          </cell>
          <cell r="B15">
            <v>21051</v>
          </cell>
          <cell r="C15">
            <v>38205</v>
          </cell>
        </row>
        <row r="16">
          <cell r="A16" t="str">
            <v>CRAWFORD</v>
          </cell>
          <cell r="B16">
            <v>6809</v>
          </cell>
          <cell r="C16">
            <v>14483</v>
          </cell>
        </row>
        <row r="17">
          <cell r="A17" t="str">
            <v>DAVIESS</v>
          </cell>
          <cell r="B17">
            <v>18294</v>
          </cell>
          <cell r="C17">
            <v>38994</v>
          </cell>
        </row>
        <row r="18">
          <cell r="A18" t="str">
            <v>DEARBORN</v>
          </cell>
          <cell r="B18">
            <v>37060</v>
          </cell>
          <cell r="C18">
            <v>62386</v>
          </cell>
        </row>
        <row r="19">
          <cell r="A19" t="str">
            <v>DECATUR</v>
          </cell>
          <cell r="B19">
            <v>17406</v>
          </cell>
          <cell r="C19">
            <v>33932</v>
          </cell>
        </row>
        <row r="20">
          <cell r="A20" t="str">
            <v>DEKALB</v>
          </cell>
          <cell r="B20">
            <v>30230</v>
          </cell>
          <cell r="C20">
            <v>59122</v>
          </cell>
        </row>
        <row r="21">
          <cell r="A21" t="str">
            <v>DELAWARE</v>
          </cell>
          <cell r="B21">
            <v>64187</v>
          </cell>
          <cell r="C21">
            <v>104590</v>
          </cell>
        </row>
        <row r="22">
          <cell r="A22" t="str">
            <v>DUBOIS</v>
          </cell>
          <cell r="B22">
            <v>30871</v>
          </cell>
          <cell r="C22">
            <v>60685</v>
          </cell>
        </row>
        <row r="23">
          <cell r="A23" t="str">
            <v>ELKHART</v>
          </cell>
          <cell r="B23">
            <v>135795</v>
          </cell>
          <cell r="C23">
            <v>213348</v>
          </cell>
        </row>
        <row r="24">
          <cell r="A24" t="str">
            <v>FAYETTE</v>
          </cell>
          <cell r="B24">
            <v>14269</v>
          </cell>
          <cell r="C24">
            <v>26549</v>
          </cell>
        </row>
        <row r="25">
          <cell r="A25" t="str">
            <v>FLOYD</v>
          </cell>
          <cell r="B25">
            <v>55664</v>
          </cell>
          <cell r="C25">
            <v>85112</v>
          </cell>
        </row>
        <row r="26">
          <cell r="A26" t="str">
            <v>FOUNTAIN</v>
          </cell>
          <cell r="B26">
            <v>10897</v>
          </cell>
          <cell r="C26">
            <v>21776</v>
          </cell>
        </row>
        <row r="27">
          <cell r="A27" t="str">
            <v>FRANKLIN</v>
          </cell>
          <cell r="B27">
            <v>16047</v>
          </cell>
          <cell r="C27">
            <v>31592</v>
          </cell>
        </row>
        <row r="28">
          <cell r="A28" t="str">
            <v>FULTON</v>
          </cell>
          <cell r="B28">
            <v>13188</v>
          </cell>
          <cell r="C28">
            <v>26714</v>
          </cell>
        </row>
        <row r="29">
          <cell r="A29" t="str">
            <v>GIBSON</v>
          </cell>
          <cell r="B29">
            <v>21339</v>
          </cell>
          <cell r="C29">
            <v>42612</v>
          </cell>
        </row>
        <row r="30">
          <cell r="A30" t="str">
            <v>GRANT</v>
          </cell>
          <cell r="B30">
            <v>40156</v>
          </cell>
          <cell r="C30">
            <v>68567</v>
          </cell>
        </row>
        <row r="31">
          <cell r="A31" t="str">
            <v>GREENE</v>
          </cell>
          <cell r="B31">
            <v>20292</v>
          </cell>
          <cell r="C31">
            <v>41473</v>
          </cell>
        </row>
        <row r="32">
          <cell r="A32" t="str">
            <v>HAMILTON</v>
          </cell>
          <cell r="B32">
            <v>295739</v>
          </cell>
          <cell r="C32">
            <v>380046</v>
          </cell>
        </row>
        <row r="33">
          <cell r="A33" t="str">
            <v>HANCOCK</v>
          </cell>
          <cell r="B33">
            <v>59677</v>
          </cell>
          <cell r="C33">
            <v>96933</v>
          </cell>
        </row>
        <row r="34">
          <cell r="A34" t="str">
            <v>HARRISON</v>
          </cell>
          <cell r="B34">
            <v>27494</v>
          </cell>
          <cell r="C34">
            <v>53127</v>
          </cell>
        </row>
        <row r="35">
          <cell r="A35" t="str">
            <v>HENDRICKS</v>
          </cell>
          <cell r="B35">
            <v>125902</v>
          </cell>
          <cell r="C35">
            <v>189999</v>
          </cell>
        </row>
        <row r="36">
          <cell r="A36" t="str">
            <v>HENRY</v>
          </cell>
          <cell r="B36">
            <v>30915</v>
          </cell>
          <cell r="C36">
            <v>55206</v>
          </cell>
        </row>
        <row r="37">
          <cell r="A37" t="str">
            <v>HOWARD</v>
          </cell>
          <cell r="B37">
            <v>55575</v>
          </cell>
          <cell r="C37">
            <v>89697</v>
          </cell>
        </row>
        <row r="38">
          <cell r="A38" t="str">
            <v>HUNTINGTON</v>
          </cell>
          <cell r="B38">
            <v>24205</v>
          </cell>
          <cell r="C38">
            <v>43487</v>
          </cell>
        </row>
        <row r="39">
          <cell r="A39" t="str">
            <v>JACKSON</v>
          </cell>
          <cell r="B39">
            <v>30674</v>
          </cell>
          <cell r="C39">
            <v>57412</v>
          </cell>
        </row>
        <row r="40">
          <cell r="A40" t="str">
            <v>JASPER</v>
          </cell>
          <cell r="B40">
            <v>23678</v>
          </cell>
          <cell r="C40">
            <v>45473</v>
          </cell>
        </row>
        <row r="41">
          <cell r="A41" t="str">
            <v>JAY</v>
          </cell>
          <cell r="B41">
            <v>12572</v>
          </cell>
          <cell r="C41">
            <v>25904</v>
          </cell>
        </row>
        <row r="42">
          <cell r="A42" t="str">
            <v>JEFFERSON</v>
          </cell>
          <cell r="B42">
            <v>20112</v>
          </cell>
          <cell r="C42">
            <v>36494</v>
          </cell>
        </row>
        <row r="43">
          <cell r="A43" t="str">
            <v>JENNINGS</v>
          </cell>
          <cell r="B43">
            <v>17692</v>
          </cell>
          <cell r="C43">
            <v>35913</v>
          </cell>
        </row>
        <row r="44">
          <cell r="A44" t="str">
            <v>JOHNSON</v>
          </cell>
          <cell r="B44">
            <v>113479</v>
          </cell>
          <cell r="C44">
            <v>170210</v>
          </cell>
        </row>
        <row r="45">
          <cell r="A45" t="str">
            <v>KNOX</v>
          </cell>
          <cell r="B45">
            <v>21601</v>
          </cell>
          <cell r="C45">
            <v>43217</v>
          </cell>
        </row>
        <row r="46">
          <cell r="A46" t="str">
            <v>KOSCIUSKO</v>
          </cell>
          <cell r="B46">
            <v>53172</v>
          </cell>
          <cell r="C46">
            <v>94133</v>
          </cell>
        </row>
        <row r="47">
          <cell r="A47" t="str">
            <v>LAGRANGE</v>
          </cell>
          <cell r="B47">
            <v>17825</v>
          </cell>
          <cell r="C47">
            <v>37724</v>
          </cell>
        </row>
        <row r="48">
          <cell r="A48" t="str">
            <v>LAKE</v>
          </cell>
          <cell r="B48">
            <v>317586</v>
          </cell>
          <cell r="C48">
            <v>429685</v>
          </cell>
        </row>
        <row r="49">
          <cell r="A49" t="str">
            <v>LAPORTE</v>
          </cell>
          <cell r="B49">
            <v>74828</v>
          </cell>
          <cell r="C49">
            <v>122288</v>
          </cell>
        </row>
        <row r="50">
          <cell r="A50" t="str">
            <v>LAWRENCE</v>
          </cell>
          <cell r="B50">
            <v>29304</v>
          </cell>
          <cell r="C50">
            <v>56824</v>
          </cell>
        </row>
        <row r="51">
          <cell r="A51" t="str">
            <v>MADISON</v>
          </cell>
          <cell r="B51">
            <v>82975</v>
          </cell>
          <cell r="C51">
            <v>137535</v>
          </cell>
        </row>
        <row r="52">
          <cell r="A52" t="str">
            <v>MARION</v>
          </cell>
          <cell r="B52">
            <v>661600</v>
          </cell>
          <cell r="C52">
            <v>889763</v>
          </cell>
        </row>
        <row r="53">
          <cell r="A53" t="str">
            <v>MARSHALL</v>
          </cell>
          <cell r="B53">
            <v>30096</v>
          </cell>
          <cell r="C53">
            <v>56389</v>
          </cell>
        </row>
        <row r="54">
          <cell r="A54" t="str">
            <v>MARTIN</v>
          </cell>
          <cell r="B54">
            <v>6482</v>
          </cell>
          <cell r="C54">
            <v>13412</v>
          </cell>
        </row>
        <row r="55">
          <cell r="A55" t="str">
            <v>MIAMI</v>
          </cell>
          <cell r="B55">
            <v>21008</v>
          </cell>
          <cell r="C55">
            <v>40252</v>
          </cell>
        </row>
        <row r="56">
          <cell r="A56" t="str">
            <v>MONROE</v>
          </cell>
          <cell r="B56">
            <v>74088</v>
          </cell>
          <cell r="C56">
            <v>109535</v>
          </cell>
        </row>
        <row r="57">
          <cell r="A57" t="str">
            <v>MONTGOMERY</v>
          </cell>
          <cell r="B57">
            <v>25053</v>
          </cell>
          <cell r="C57">
            <v>46249</v>
          </cell>
        </row>
        <row r="58">
          <cell r="A58" t="str">
            <v>MORGAN</v>
          </cell>
          <cell r="B58">
            <v>49174</v>
          </cell>
          <cell r="C58">
            <v>91721</v>
          </cell>
        </row>
        <row r="59">
          <cell r="A59" t="str">
            <v>NEWTON</v>
          </cell>
          <cell r="B59">
            <v>9882</v>
          </cell>
          <cell r="C59">
            <v>19813</v>
          </cell>
        </row>
        <row r="60">
          <cell r="A60" t="str">
            <v>NOBLE</v>
          </cell>
          <cell r="B60">
            <v>30603</v>
          </cell>
          <cell r="C60">
            <v>57503</v>
          </cell>
        </row>
        <row r="61">
          <cell r="A61" t="str">
            <v>OHIO</v>
          </cell>
          <cell r="B61">
            <v>4135</v>
          </cell>
          <cell r="C61">
            <v>7833</v>
          </cell>
        </row>
        <row r="62">
          <cell r="A62" t="str">
            <v>ORANGE</v>
          </cell>
          <cell r="B62">
            <v>11986</v>
          </cell>
          <cell r="C62">
            <v>25691</v>
          </cell>
        </row>
        <row r="63">
          <cell r="A63" t="str">
            <v>OWEN</v>
          </cell>
          <cell r="B63">
            <v>13847</v>
          </cell>
          <cell r="C63">
            <v>28582</v>
          </cell>
        </row>
        <row r="64">
          <cell r="A64" t="str">
            <v>PARKE</v>
          </cell>
          <cell r="B64">
            <v>9171</v>
          </cell>
          <cell r="C64">
            <v>20456</v>
          </cell>
        </row>
        <row r="65">
          <cell r="A65" t="str">
            <v>PERRY</v>
          </cell>
          <cell r="B65">
            <v>12121</v>
          </cell>
          <cell r="C65">
            <v>24438</v>
          </cell>
        </row>
        <row r="66">
          <cell r="A66" t="str">
            <v>PIKE</v>
          </cell>
          <cell r="B66">
            <v>7987</v>
          </cell>
          <cell r="C66">
            <v>17496</v>
          </cell>
        </row>
        <row r="67">
          <cell r="A67" t="str">
            <v>PORTER</v>
          </cell>
          <cell r="B67">
            <v>117228</v>
          </cell>
          <cell r="C67">
            <v>177157</v>
          </cell>
        </row>
        <row r="68">
          <cell r="A68" t="str">
            <v>POSEY</v>
          </cell>
          <cell r="B68">
            <v>16453</v>
          </cell>
          <cell r="C68">
            <v>35127</v>
          </cell>
        </row>
        <row r="69">
          <cell r="A69" t="str">
            <v>PULASKI</v>
          </cell>
          <cell r="B69">
            <v>8082</v>
          </cell>
          <cell r="C69">
            <v>18588</v>
          </cell>
        </row>
        <row r="70">
          <cell r="A70" t="str">
            <v>PUTNAM</v>
          </cell>
          <cell r="B70">
            <v>22578</v>
          </cell>
          <cell r="C70">
            <v>44641</v>
          </cell>
        </row>
        <row r="71">
          <cell r="A71" t="str">
            <v>RANDOLPH</v>
          </cell>
          <cell r="B71">
            <v>15527</v>
          </cell>
          <cell r="C71">
            <v>30699</v>
          </cell>
        </row>
        <row r="72">
          <cell r="A72" t="str">
            <v>RIPLEY</v>
          </cell>
          <cell r="B72">
            <v>20135</v>
          </cell>
          <cell r="C72">
            <v>39328</v>
          </cell>
        </row>
        <row r="73">
          <cell r="A73" t="str">
            <v>RUSH</v>
          </cell>
          <cell r="B73">
            <v>10498</v>
          </cell>
          <cell r="C73">
            <v>22566</v>
          </cell>
        </row>
        <row r="74">
          <cell r="A74" t="str">
            <v>SAINT JOSEPH</v>
          </cell>
          <cell r="B74">
            <v>175617</v>
          </cell>
          <cell r="C74">
            <v>245200</v>
          </cell>
        </row>
        <row r="75">
          <cell r="A75" t="str">
            <v>SCOTT</v>
          </cell>
          <cell r="B75">
            <v>15712</v>
          </cell>
          <cell r="C75">
            <v>28199</v>
          </cell>
        </row>
        <row r="76">
          <cell r="A76" t="str">
            <v>SHELBY</v>
          </cell>
          <cell r="B76">
            <v>30732</v>
          </cell>
          <cell r="C76">
            <v>56843</v>
          </cell>
        </row>
        <row r="77">
          <cell r="A77" t="str">
            <v>SPENCER</v>
          </cell>
          <cell r="B77">
            <v>13746</v>
          </cell>
          <cell r="C77">
            <v>29379</v>
          </cell>
        </row>
        <row r="78">
          <cell r="A78" t="str">
            <v>STARKE</v>
          </cell>
          <cell r="B78">
            <v>15953</v>
          </cell>
          <cell r="C78">
            <v>31477</v>
          </cell>
        </row>
        <row r="79">
          <cell r="A79" t="str">
            <v>STEUBEN</v>
          </cell>
          <cell r="B79">
            <v>23397</v>
          </cell>
          <cell r="C79">
            <v>44623</v>
          </cell>
        </row>
        <row r="80">
          <cell r="A80" t="str">
            <v>SULLIVAN</v>
          </cell>
          <cell r="B80">
            <v>11862</v>
          </cell>
          <cell r="C80">
            <v>24151</v>
          </cell>
        </row>
        <row r="81">
          <cell r="A81" t="str">
            <v>SWITZERLAND</v>
          </cell>
          <cell r="B81">
            <v>5883</v>
          </cell>
          <cell r="C81">
            <v>12307</v>
          </cell>
        </row>
        <row r="82">
          <cell r="A82" t="str">
            <v>TIPPECANOE</v>
          </cell>
          <cell r="B82">
            <v>105490</v>
          </cell>
          <cell r="C82">
            <v>155216</v>
          </cell>
        </row>
        <row r="83">
          <cell r="A83" t="str">
            <v>TIPTON</v>
          </cell>
          <cell r="B83">
            <v>10280</v>
          </cell>
          <cell r="C83">
            <v>20911</v>
          </cell>
        </row>
        <row r="84">
          <cell r="A84" t="str">
            <v>UNION</v>
          </cell>
          <cell r="B84">
            <v>4505</v>
          </cell>
          <cell r="C84">
            <v>9164</v>
          </cell>
        </row>
        <row r="85">
          <cell r="A85" t="str">
            <v>VANDERBURGH</v>
          </cell>
          <cell r="B85">
            <v>114912</v>
          </cell>
          <cell r="C85">
            <v>179840</v>
          </cell>
        </row>
        <row r="86">
          <cell r="A86" t="str">
            <v>VERMILLION</v>
          </cell>
          <cell r="B86">
            <v>9826</v>
          </cell>
          <cell r="C86">
            <v>19538</v>
          </cell>
        </row>
        <row r="87">
          <cell r="A87" t="str">
            <v>VIGO</v>
          </cell>
          <cell r="B87">
            <v>59924</v>
          </cell>
          <cell r="C87">
            <v>98386</v>
          </cell>
        </row>
        <row r="88">
          <cell r="A88" t="str">
            <v>WABASH</v>
          </cell>
          <cell r="B88">
            <v>19983</v>
          </cell>
          <cell r="C88">
            <v>39133</v>
          </cell>
        </row>
        <row r="89">
          <cell r="A89" t="str">
            <v>WARREN</v>
          </cell>
          <cell r="B89">
            <v>5678</v>
          </cell>
          <cell r="C89">
            <v>12960</v>
          </cell>
        </row>
        <row r="90">
          <cell r="A90" t="str">
            <v>WARRICK</v>
          </cell>
          <cell r="B90">
            <v>44764</v>
          </cell>
          <cell r="C90">
            <v>77611</v>
          </cell>
        </row>
        <row r="91">
          <cell r="A91" t="str">
            <v>WASHINGTON</v>
          </cell>
          <cell r="B91">
            <v>17850</v>
          </cell>
          <cell r="C91">
            <v>36279</v>
          </cell>
        </row>
        <row r="92">
          <cell r="A92" t="str">
            <v>WAYNE</v>
          </cell>
          <cell r="B92">
            <v>41139</v>
          </cell>
          <cell r="C92">
            <v>68545</v>
          </cell>
        </row>
        <row r="93">
          <cell r="A93" t="str">
            <v>WELLS</v>
          </cell>
          <cell r="B93">
            <v>19240</v>
          </cell>
          <cell r="C93">
            <v>36318</v>
          </cell>
        </row>
        <row r="94">
          <cell r="A94" t="str">
            <v>WHITE</v>
          </cell>
          <cell r="B94">
            <v>17215</v>
          </cell>
          <cell r="C94">
            <v>34755</v>
          </cell>
        </row>
        <row r="95">
          <cell r="A95" t="str">
            <v>WHITLEY</v>
          </cell>
          <cell r="B95">
            <v>23744</v>
          </cell>
          <cell r="C95">
            <v>45345</v>
          </cell>
        </row>
      </sheetData>
      <sheetData sheetId="3">
        <row r="373">
          <cell r="B373" t="str">
            <v>JENNINGS</v>
          </cell>
        </row>
      </sheetData>
      <sheetData sheetId="4"/>
      <sheetData sheetId="5">
        <row r="8">
          <cell r="I8">
            <v>19581</v>
          </cell>
          <cell r="O8">
            <v>673.48</v>
          </cell>
        </row>
        <row r="9">
          <cell r="I9">
            <v>9913</v>
          </cell>
          <cell r="O9">
            <v>60.396000000000072</v>
          </cell>
        </row>
        <row r="10">
          <cell r="I10">
            <v>4173</v>
          </cell>
          <cell r="O10">
            <v>28.45</v>
          </cell>
        </row>
        <row r="11">
          <cell r="I11">
            <v>1257</v>
          </cell>
          <cell r="O11">
            <v>10.66</v>
          </cell>
        </row>
        <row r="12">
          <cell r="I12">
            <v>885</v>
          </cell>
          <cell r="O12">
            <v>6</v>
          </cell>
        </row>
        <row r="14">
          <cell r="I14">
            <v>89105</v>
          </cell>
          <cell r="O14">
            <v>1331.3</v>
          </cell>
        </row>
        <row r="15">
          <cell r="I15">
            <v>263886</v>
          </cell>
          <cell r="O15">
            <v>1153.51</v>
          </cell>
        </row>
        <row r="16">
          <cell r="I16">
            <v>15583</v>
          </cell>
          <cell r="O16">
            <v>84.87</v>
          </cell>
        </row>
        <row r="17">
          <cell r="I17">
            <v>1551</v>
          </cell>
          <cell r="O17">
            <v>9.07</v>
          </cell>
        </row>
        <row r="18">
          <cell r="I18">
            <v>1112</v>
          </cell>
          <cell r="O18">
            <v>7.81</v>
          </cell>
        </row>
        <row r="19">
          <cell r="I19">
            <v>9141</v>
          </cell>
          <cell r="O19">
            <v>67.239999999999995</v>
          </cell>
        </row>
        <row r="20">
          <cell r="I20">
            <v>1294</v>
          </cell>
          <cell r="O20">
            <v>8.2899999999999991</v>
          </cell>
        </row>
        <row r="21">
          <cell r="I21">
            <v>3624</v>
          </cell>
          <cell r="O21">
            <v>19.91</v>
          </cell>
        </row>
        <row r="23">
          <cell r="I23">
            <v>28166</v>
          </cell>
          <cell r="O23">
            <v>687.41</v>
          </cell>
        </row>
        <row r="24">
          <cell r="I24">
            <v>50474</v>
          </cell>
          <cell r="O24">
            <v>263</v>
          </cell>
        </row>
        <row r="25">
          <cell r="I25">
            <v>205</v>
          </cell>
          <cell r="O25">
            <v>1.58</v>
          </cell>
        </row>
        <row r="26">
          <cell r="I26">
            <v>406</v>
          </cell>
          <cell r="O26">
            <v>4.45</v>
          </cell>
        </row>
        <row r="27">
          <cell r="I27">
            <v>317</v>
          </cell>
          <cell r="O27">
            <v>3.96</v>
          </cell>
        </row>
        <row r="28">
          <cell r="I28">
            <v>2099</v>
          </cell>
          <cell r="O28">
            <v>13.23</v>
          </cell>
        </row>
        <row r="29">
          <cell r="I29">
            <v>178</v>
          </cell>
          <cell r="O29">
            <v>1.38</v>
          </cell>
        </row>
        <row r="31">
          <cell r="I31">
            <v>3026</v>
          </cell>
          <cell r="O31">
            <v>660.1</v>
          </cell>
        </row>
        <row r="32">
          <cell r="I32">
            <v>227</v>
          </cell>
          <cell r="O32">
            <v>3.14</v>
          </cell>
        </row>
        <row r="33">
          <cell r="I33">
            <v>800</v>
          </cell>
          <cell r="O33">
            <v>7.12</v>
          </cell>
        </row>
        <row r="34">
          <cell r="I34">
            <v>370</v>
          </cell>
          <cell r="O34">
            <v>7.57</v>
          </cell>
        </row>
        <row r="35">
          <cell r="I35">
            <v>2337</v>
          </cell>
          <cell r="O35">
            <v>21.19</v>
          </cell>
        </row>
        <row r="36">
          <cell r="I36">
            <v>1144</v>
          </cell>
          <cell r="O36">
            <v>10.8</v>
          </cell>
        </row>
        <row r="37">
          <cell r="I37">
            <v>1165</v>
          </cell>
          <cell r="O37">
            <v>8.9600000000000009</v>
          </cell>
        </row>
        <row r="39">
          <cell r="I39">
            <v>4132</v>
          </cell>
          <cell r="O39">
            <v>319.68</v>
          </cell>
        </row>
        <row r="40">
          <cell r="I40">
            <v>6086</v>
          </cell>
          <cell r="O40">
            <v>46.69</v>
          </cell>
        </row>
        <row r="41">
          <cell r="I41">
            <v>1540</v>
          </cell>
          <cell r="O41">
            <v>13.42</v>
          </cell>
        </row>
        <row r="42">
          <cell r="I42">
            <v>222</v>
          </cell>
          <cell r="O42">
            <v>2.61</v>
          </cell>
        </row>
        <row r="44">
          <cell r="I44">
            <v>10402</v>
          </cell>
          <cell r="O44">
            <v>734.61</v>
          </cell>
        </row>
        <row r="45">
          <cell r="I45">
            <v>16662</v>
          </cell>
          <cell r="O45">
            <v>100.93</v>
          </cell>
        </row>
        <row r="46">
          <cell r="I46">
            <v>503</v>
          </cell>
          <cell r="O46">
            <v>2.36</v>
          </cell>
        </row>
        <row r="47">
          <cell r="I47">
            <v>942</v>
          </cell>
          <cell r="O47">
            <v>4.7300000000000004</v>
          </cell>
        </row>
        <row r="48">
          <cell r="I48">
            <v>1432</v>
          </cell>
          <cell r="O48">
            <v>9.27</v>
          </cell>
        </row>
        <row r="49">
          <cell r="I49">
            <v>114</v>
          </cell>
          <cell r="O49">
            <v>1.1200000000000001</v>
          </cell>
        </row>
        <row r="50">
          <cell r="I50">
            <v>10178</v>
          </cell>
          <cell r="O50">
            <v>82.5</v>
          </cell>
        </row>
        <row r="51">
          <cell r="I51">
            <v>30603</v>
          </cell>
          <cell r="O51">
            <v>117.74</v>
          </cell>
        </row>
        <row r="53">
          <cell r="I53">
            <v>14219</v>
          </cell>
          <cell r="O53">
            <v>383.1</v>
          </cell>
        </row>
        <row r="54">
          <cell r="I54">
            <v>1256</v>
          </cell>
          <cell r="O54">
            <v>10.86</v>
          </cell>
        </row>
        <row r="56">
          <cell r="I56">
            <v>14025</v>
          </cell>
          <cell r="O56">
            <v>755.89</v>
          </cell>
        </row>
        <row r="57">
          <cell r="I57">
            <v>2961</v>
          </cell>
          <cell r="O57">
            <v>19.739999999999998</v>
          </cell>
        </row>
        <row r="58">
          <cell r="I58">
            <v>517</v>
          </cell>
          <cell r="O58">
            <v>5.69</v>
          </cell>
        </row>
        <row r="59">
          <cell r="I59">
            <v>593</v>
          </cell>
          <cell r="O59">
            <v>4.54</v>
          </cell>
        </row>
        <row r="60">
          <cell r="I60">
            <v>2094</v>
          </cell>
          <cell r="O60">
            <v>13.07</v>
          </cell>
        </row>
        <row r="61">
          <cell r="I61">
            <v>116</v>
          </cell>
          <cell r="O61">
            <v>1.33</v>
          </cell>
        </row>
        <row r="63">
          <cell r="I63">
            <v>16376</v>
          </cell>
          <cell r="O63">
            <v>866.4</v>
          </cell>
        </row>
        <row r="64">
          <cell r="I64">
            <v>18366</v>
          </cell>
          <cell r="O64">
            <v>104.57</v>
          </cell>
        </row>
        <row r="65">
          <cell r="I65">
            <v>1288</v>
          </cell>
          <cell r="O65">
            <v>7.45</v>
          </cell>
        </row>
        <row r="66">
          <cell r="I66">
            <v>76</v>
          </cell>
          <cell r="O66">
            <v>0.94</v>
          </cell>
        </row>
        <row r="67">
          <cell r="I67">
            <v>802</v>
          </cell>
          <cell r="O67">
            <v>5.34</v>
          </cell>
        </row>
        <row r="68">
          <cell r="I68">
            <v>962</v>
          </cell>
          <cell r="O68">
            <v>6.32</v>
          </cell>
        </row>
        <row r="70">
          <cell r="I70">
            <v>30582</v>
          </cell>
          <cell r="O70">
            <v>518.07000000000005</v>
          </cell>
        </row>
        <row r="71">
          <cell r="I71">
            <v>49447</v>
          </cell>
          <cell r="O71">
            <v>232.4</v>
          </cell>
        </row>
        <row r="72">
          <cell r="I72">
            <v>7775</v>
          </cell>
          <cell r="O72">
            <v>47.59</v>
          </cell>
        </row>
        <row r="73">
          <cell r="I73">
            <v>22333</v>
          </cell>
          <cell r="O73">
            <v>92.41</v>
          </cell>
        </row>
        <row r="74">
          <cell r="I74">
            <v>786</v>
          </cell>
          <cell r="O74">
            <v>6.6</v>
          </cell>
        </row>
        <row r="75">
          <cell r="I75">
            <v>9310</v>
          </cell>
          <cell r="O75">
            <v>40.299999999999997</v>
          </cell>
        </row>
        <row r="76">
          <cell r="I76">
            <v>860</v>
          </cell>
          <cell r="O76">
            <v>14.81</v>
          </cell>
        </row>
        <row r="78">
          <cell r="I78">
            <v>15080</v>
          </cell>
          <cell r="O78">
            <v>685.89</v>
          </cell>
        </row>
        <row r="79">
          <cell r="I79">
            <v>8181</v>
          </cell>
          <cell r="O79">
            <v>56.45</v>
          </cell>
        </row>
        <row r="80">
          <cell r="I80">
            <v>263</v>
          </cell>
          <cell r="O80">
            <v>3.72</v>
          </cell>
        </row>
        <row r="81">
          <cell r="I81">
            <v>213</v>
          </cell>
          <cell r="O81">
            <v>4.08</v>
          </cell>
        </row>
        <row r="82">
          <cell r="I82">
            <v>878</v>
          </cell>
          <cell r="O82">
            <v>7.67</v>
          </cell>
        </row>
        <row r="83">
          <cell r="I83">
            <v>702</v>
          </cell>
          <cell r="O83">
            <v>7.2</v>
          </cell>
        </row>
        <row r="84">
          <cell r="I84">
            <v>472</v>
          </cell>
          <cell r="O84">
            <v>5.95</v>
          </cell>
        </row>
        <row r="85">
          <cell r="I85">
            <v>677</v>
          </cell>
          <cell r="O85">
            <v>5.22</v>
          </cell>
        </row>
        <row r="87">
          <cell r="I87">
            <v>11883</v>
          </cell>
          <cell r="O87">
            <v>771.29</v>
          </cell>
        </row>
        <row r="88">
          <cell r="I88">
            <v>16715</v>
          </cell>
          <cell r="O88">
            <v>70.55</v>
          </cell>
        </row>
        <row r="89">
          <cell r="I89">
            <v>702</v>
          </cell>
          <cell r="O89">
            <v>8.07</v>
          </cell>
        </row>
        <row r="90">
          <cell r="I90">
            <v>710</v>
          </cell>
          <cell r="O90">
            <v>5.3</v>
          </cell>
        </row>
        <row r="91">
          <cell r="I91">
            <v>441</v>
          </cell>
          <cell r="O91">
            <v>3.1</v>
          </cell>
        </row>
        <row r="92">
          <cell r="I92">
            <v>1231</v>
          </cell>
          <cell r="O92">
            <v>7.32</v>
          </cell>
        </row>
        <row r="93">
          <cell r="I93">
            <v>1508</v>
          </cell>
          <cell r="O93">
            <v>6.23</v>
          </cell>
        </row>
        <row r="95">
          <cell r="I95">
            <v>8283</v>
          </cell>
          <cell r="O95">
            <v>466.89</v>
          </cell>
        </row>
        <row r="96">
          <cell r="I96">
            <v>29</v>
          </cell>
          <cell r="O96">
            <v>2.35</v>
          </cell>
        </row>
        <row r="97">
          <cell r="I97">
            <v>685</v>
          </cell>
          <cell r="O97">
            <v>8.6199999999999992</v>
          </cell>
        </row>
        <row r="98">
          <cell r="I98">
            <v>289</v>
          </cell>
          <cell r="O98">
            <v>5.44</v>
          </cell>
        </row>
        <row r="99">
          <cell r="I99">
            <v>829</v>
          </cell>
          <cell r="O99">
            <v>9.34</v>
          </cell>
        </row>
        <row r="100">
          <cell r="I100">
            <v>790</v>
          </cell>
          <cell r="O100">
            <v>8.5299999999999994</v>
          </cell>
        </row>
        <row r="102">
          <cell r="I102">
            <v>17804</v>
          </cell>
          <cell r="O102">
            <v>790.08</v>
          </cell>
        </row>
        <row r="103">
          <cell r="I103">
            <v>12017</v>
          </cell>
          <cell r="O103">
            <v>82.07</v>
          </cell>
        </row>
        <row r="104">
          <cell r="I104">
            <v>65</v>
          </cell>
          <cell r="O104">
            <v>1.54</v>
          </cell>
        </row>
        <row r="105">
          <cell r="I105">
            <v>176</v>
          </cell>
          <cell r="O105">
            <v>1.59</v>
          </cell>
        </row>
        <row r="106">
          <cell r="I106">
            <v>631</v>
          </cell>
          <cell r="O106">
            <v>9.2200000000000006</v>
          </cell>
        </row>
        <row r="107">
          <cell r="I107">
            <v>792</v>
          </cell>
          <cell r="O107">
            <v>9.7659999999999627</v>
          </cell>
        </row>
        <row r="108">
          <cell r="I108">
            <v>1397</v>
          </cell>
          <cell r="O108">
            <v>11.49</v>
          </cell>
        </row>
        <row r="109">
          <cell r="I109">
            <v>499</v>
          </cell>
          <cell r="O109">
            <v>3.95</v>
          </cell>
        </row>
        <row r="111">
          <cell r="I111">
            <v>34449</v>
          </cell>
          <cell r="O111">
            <v>501.59</v>
          </cell>
        </row>
        <row r="112">
          <cell r="I112">
            <v>5129</v>
          </cell>
          <cell r="O112">
            <v>23.69</v>
          </cell>
        </row>
        <row r="113">
          <cell r="I113">
            <v>3479</v>
          </cell>
          <cell r="O113">
            <v>19.5</v>
          </cell>
        </row>
        <row r="114">
          <cell r="I114">
            <v>1360</v>
          </cell>
          <cell r="O114">
            <v>7.22</v>
          </cell>
        </row>
        <row r="115">
          <cell r="I115">
            <v>4602</v>
          </cell>
          <cell r="O115">
            <v>23.25</v>
          </cell>
        </row>
        <row r="116">
          <cell r="I116">
            <v>675</v>
          </cell>
          <cell r="O116">
            <v>5.28</v>
          </cell>
        </row>
        <row r="117">
          <cell r="I117">
            <v>660</v>
          </cell>
          <cell r="O117">
            <v>8.8800000000000008</v>
          </cell>
        </row>
        <row r="118">
          <cell r="I118">
            <v>325</v>
          </cell>
          <cell r="O118">
            <v>1.77</v>
          </cell>
        </row>
        <row r="120">
          <cell r="I120">
            <v>11710</v>
          </cell>
          <cell r="O120">
            <v>635.73699999999997</v>
          </cell>
        </row>
        <row r="121">
          <cell r="I121">
            <v>12312</v>
          </cell>
          <cell r="O121">
            <v>68.650000000000006</v>
          </cell>
        </row>
        <row r="122">
          <cell r="I122">
            <v>149</v>
          </cell>
          <cell r="O122">
            <v>3.96</v>
          </cell>
        </row>
        <row r="123">
          <cell r="I123">
            <v>319</v>
          </cell>
          <cell r="O123">
            <v>3.33</v>
          </cell>
        </row>
        <row r="124">
          <cell r="I124">
            <v>960</v>
          </cell>
          <cell r="O124">
            <v>7.29</v>
          </cell>
        </row>
        <row r="125">
          <cell r="I125">
            <v>1393</v>
          </cell>
          <cell r="O125">
            <v>10.3</v>
          </cell>
        </row>
        <row r="127">
          <cell r="I127">
            <v>16792</v>
          </cell>
          <cell r="O127">
            <v>706.17</v>
          </cell>
        </row>
        <row r="128">
          <cell r="I128">
            <v>13412</v>
          </cell>
          <cell r="O128">
            <v>79.930000000000007</v>
          </cell>
        </row>
        <row r="129">
          <cell r="I129">
            <v>6542</v>
          </cell>
          <cell r="O129">
            <v>32.32</v>
          </cell>
        </row>
        <row r="130">
          <cell r="I130">
            <v>2635</v>
          </cell>
          <cell r="O130">
            <v>14.82</v>
          </cell>
        </row>
        <row r="131">
          <cell r="I131">
            <v>213</v>
          </cell>
          <cell r="O131">
            <v>1.93</v>
          </cell>
        </row>
        <row r="132">
          <cell r="I132">
            <v>1026</v>
          </cell>
          <cell r="O132">
            <v>11.22</v>
          </cell>
        </row>
        <row r="133">
          <cell r="I133">
            <v>236</v>
          </cell>
          <cell r="O133">
            <v>1.91</v>
          </cell>
        </row>
        <row r="134">
          <cell r="I134">
            <v>418</v>
          </cell>
          <cell r="O134">
            <v>2.5</v>
          </cell>
        </row>
        <row r="135">
          <cell r="I135">
            <v>2116</v>
          </cell>
          <cell r="O135">
            <v>14.99</v>
          </cell>
        </row>
        <row r="137">
          <cell r="I137">
            <v>28256</v>
          </cell>
          <cell r="O137">
            <v>785.17</v>
          </cell>
        </row>
        <row r="138">
          <cell r="I138">
            <v>65194</v>
          </cell>
          <cell r="O138">
            <v>349.33</v>
          </cell>
        </row>
        <row r="139">
          <cell r="I139">
            <v>2295</v>
          </cell>
          <cell r="O139">
            <v>14.08</v>
          </cell>
        </row>
        <row r="140">
          <cell r="I140">
            <v>1595</v>
          </cell>
          <cell r="O140">
            <v>20.27</v>
          </cell>
        </row>
        <row r="141">
          <cell r="I141">
            <v>796</v>
          </cell>
          <cell r="O141">
            <v>5.77</v>
          </cell>
        </row>
        <row r="142">
          <cell r="I142">
            <v>747</v>
          </cell>
          <cell r="O142">
            <v>6.49</v>
          </cell>
        </row>
        <row r="143">
          <cell r="I143">
            <v>11548</v>
          </cell>
          <cell r="O143">
            <v>68.069999999999993</v>
          </cell>
        </row>
        <row r="144">
          <cell r="I144">
            <v>1651</v>
          </cell>
          <cell r="O144">
            <v>11.96</v>
          </cell>
        </row>
        <row r="146">
          <cell r="I146">
            <v>17379</v>
          </cell>
          <cell r="O146">
            <v>650.12</v>
          </cell>
        </row>
        <row r="147">
          <cell r="I147">
            <v>16703</v>
          </cell>
          <cell r="O147">
            <v>117.32</v>
          </cell>
        </row>
        <row r="148">
          <cell r="I148">
            <v>6362</v>
          </cell>
          <cell r="O148">
            <v>41.31</v>
          </cell>
        </row>
        <row r="149">
          <cell r="I149">
            <v>417</v>
          </cell>
          <cell r="O149">
            <v>3.57</v>
          </cell>
        </row>
        <row r="150">
          <cell r="I150">
            <v>2157</v>
          </cell>
          <cell r="O150">
            <v>21.06</v>
          </cell>
        </row>
        <row r="151">
          <cell r="I151">
            <v>619</v>
          </cell>
          <cell r="O151">
            <v>7.25</v>
          </cell>
        </row>
        <row r="153">
          <cell r="I153">
            <v>103772</v>
          </cell>
          <cell r="O153">
            <v>1124.0899999999999</v>
          </cell>
        </row>
        <row r="154">
          <cell r="I154">
            <v>53923</v>
          </cell>
          <cell r="O154">
            <v>281.06</v>
          </cell>
        </row>
        <row r="155">
          <cell r="I155">
            <v>34517</v>
          </cell>
          <cell r="O155">
            <v>146.65</v>
          </cell>
        </row>
        <row r="156">
          <cell r="I156">
            <v>6949</v>
          </cell>
          <cell r="O156">
            <v>33.22</v>
          </cell>
        </row>
        <row r="157">
          <cell r="I157">
            <v>1789</v>
          </cell>
          <cell r="O157">
            <v>18.45</v>
          </cell>
        </row>
        <row r="158">
          <cell r="I158">
            <v>3466</v>
          </cell>
          <cell r="O158">
            <v>22.9</v>
          </cell>
        </row>
        <row r="159">
          <cell r="I159">
            <v>957</v>
          </cell>
          <cell r="O159">
            <v>6.02</v>
          </cell>
        </row>
        <row r="160">
          <cell r="I160">
            <v>1998</v>
          </cell>
          <cell r="O160">
            <v>12.59</v>
          </cell>
        </row>
        <row r="162">
          <cell r="I162">
            <v>10002</v>
          </cell>
          <cell r="O162">
            <v>376.73</v>
          </cell>
        </row>
        <row r="163">
          <cell r="I163">
            <v>13324</v>
          </cell>
          <cell r="O163">
            <v>68.28</v>
          </cell>
        </row>
        <row r="165">
          <cell r="I165">
            <v>37473</v>
          </cell>
          <cell r="O165">
            <v>349.08</v>
          </cell>
        </row>
        <row r="166">
          <cell r="I166">
            <v>37841</v>
          </cell>
          <cell r="O166">
            <v>159.5</v>
          </cell>
        </row>
        <row r="167">
          <cell r="I167">
            <v>3805</v>
          </cell>
          <cell r="O167">
            <v>21.21</v>
          </cell>
        </row>
        <row r="168">
          <cell r="I168">
            <v>1365</v>
          </cell>
          <cell r="O168">
            <v>7.96</v>
          </cell>
        </row>
        <row r="170">
          <cell r="I170">
            <v>7140</v>
          </cell>
          <cell r="O170">
            <v>649.58000000000004</v>
          </cell>
        </row>
        <row r="171">
          <cell r="I171">
            <v>3036</v>
          </cell>
          <cell r="O171">
            <v>25.03</v>
          </cell>
        </row>
        <row r="172">
          <cell r="I172">
            <v>2668</v>
          </cell>
          <cell r="O172">
            <v>17.79</v>
          </cell>
        </row>
        <row r="173">
          <cell r="I173">
            <v>508</v>
          </cell>
          <cell r="O173">
            <v>4.38</v>
          </cell>
        </row>
        <row r="174">
          <cell r="I174">
            <v>559</v>
          </cell>
          <cell r="O174">
            <v>4.78</v>
          </cell>
        </row>
        <row r="175">
          <cell r="I175">
            <v>174</v>
          </cell>
          <cell r="O175">
            <v>2.4900000000000002</v>
          </cell>
        </row>
        <row r="176">
          <cell r="I176">
            <v>217</v>
          </cell>
          <cell r="O176">
            <v>2.1800000000000002</v>
          </cell>
        </row>
        <row r="177">
          <cell r="I177">
            <v>2098</v>
          </cell>
          <cell r="O177">
            <v>20.63</v>
          </cell>
        </row>
        <row r="178">
          <cell r="I178">
            <v>79</v>
          </cell>
          <cell r="O178">
            <v>0.5</v>
          </cell>
        </row>
        <row r="180">
          <cell r="I180">
            <v>16950</v>
          </cell>
          <cell r="O180">
            <v>626.16999999999996</v>
          </cell>
        </row>
        <row r="181">
          <cell r="I181">
            <v>150</v>
          </cell>
          <cell r="O181">
            <v>2.4</v>
          </cell>
        </row>
        <row r="182">
          <cell r="I182">
            <v>406</v>
          </cell>
          <cell r="O182">
            <v>4.72</v>
          </cell>
        </row>
        <row r="183">
          <cell r="I183">
            <v>76</v>
          </cell>
          <cell r="O183">
            <v>0.89</v>
          </cell>
        </row>
        <row r="184">
          <cell r="I184">
            <v>647</v>
          </cell>
          <cell r="O184">
            <v>3.9</v>
          </cell>
        </row>
        <row r="185">
          <cell r="I185">
            <v>2622</v>
          </cell>
          <cell r="O185">
            <v>15.91</v>
          </cell>
        </row>
        <row r="187">
          <cell r="I187">
            <v>12206</v>
          </cell>
          <cell r="O187">
            <v>777.98</v>
          </cell>
        </row>
        <row r="188">
          <cell r="I188">
            <v>6270</v>
          </cell>
          <cell r="O188">
            <v>41.14</v>
          </cell>
        </row>
        <row r="189">
          <cell r="I189">
            <v>1125</v>
          </cell>
          <cell r="O189">
            <v>6.48</v>
          </cell>
        </row>
        <row r="190">
          <cell r="I190">
            <v>303</v>
          </cell>
          <cell r="O190">
            <v>2.58</v>
          </cell>
        </row>
        <row r="191">
          <cell r="I191">
            <v>576</v>
          </cell>
          <cell r="O191">
            <v>5.62</v>
          </cell>
        </row>
        <row r="193">
          <cell r="I193">
            <v>14661</v>
          </cell>
          <cell r="O193">
            <v>948.53</v>
          </cell>
        </row>
        <row r="194">
          <cell r="I194">
            <v>8301</v>
          </cell>
          <cell r="O194">
            <v>59.29</v>
          </cell>
        </row>
        <row r="195">
          <cell r="I195">
            <v>2279</v>
          </cell>
          <cell r="O195">
            <v>17.73</v>
          </cell>
        </row>
        <row r="196">
          <cell r="I196">
            <v>2965</v>
          </cell>
          <cell r="O196">
            <v>20.62</v>
          </cell>
        </row>
        <row r="197">
          <cell r="I197">
            <v>545</v>
          </cell>
          <cell r="O197">
            <v>5.32</v>
          </cell>
        </row>
        <row r="198">
          <cell r="I198">
            <v>1638</v>
          </cell>
          <cell r="O198">
            <v>10.73</v>
          </cell>
        </row>
        <row r="199">
          <cell r="I199">
            <v>194</v>
          </cell>
          <cell r="O199">
            <v>4.3600000000000003</v>
          </cell>
        </row>
        <row r="200">
          <cell r="I200">
            <v>131</v>
          </cell>
          <cell r="O200">
            <v>0.8</v>
          </cell>
        </row>
        <row r="201">
          <cell r="I201">
            <v>1338</v>
          </cell>
          <cell r="O201">
            <v>7.41</v>
          </cell>
        </row>
        <row r="202">
          <cell r="I202">
            <v>706</v>
          </cell>
          <cell r="O202">
            <v>11.88</v>
          </cell>
        </row>
        <row r="203">
          <cell r="I203">
            <v>253</v>
          </cell>
          <cell r="O203">
            <v>4.07</v>
          </cell>
        </row>
        <row r="205">
          <cell r="I205">
            <v>20392</v>
          </cell>
          <cell r="O205">
            <v>795.93</v>
          </cell>
        </row>
        <row r="206">
          <cell r="I206">
            <v>28310</v>
          </cell>
          <cell r="O206">
            <v>165.85</v>
          </cell>
        </row>
        <row r="207">
          <cell r="I207">
            <v>6157</v>
          </cell>
          <cell r="O207">
            <v>33.840000000000003</v>
          </cell>
        </row>
        <row r="208">
          <cell r="I208">
            <v>2682</v>
          </cell>
          <cell r="O208">
            <v>24.43</v>
          </cell>
        </row>
        <row r="209">
          <cell r="I209">
            <v>268</v>
          </cell>
          <cell r="O209">
            <v>3.28</v>
          </cell>
        </row>
        <row r="210">
          <cell r="I210">
            <v>1516</v>
          </cell>
          <cell r="O210">
            <v>14.84</v>
          </cell>
        </row>
        <row r="211">
          <cell r="I211">
            <v>494</v>
          </cell>
          <cell r="O211">
            <v>6.25</v>
          </cell>
        </row>
        <row r="212">
          <cell r="I212">
            <v>918</v>
          </cell>
          <cell r="O212">
            <v>7.29</v>
          </cell>
        </row>
        <row r="213">
          <cell r="I213">
            <v>1075</v>
          </cell>
          <cell r="O213">
            <v>8.64</v>
          </cell>
        </row>
        <row r="214">
          <cell r="I214">
            <v>3821</v>
          </cell>
          <cell r="O214">
            <v>18.260000000000002</v>
          </cell>
        </row>
        <row r="215">
          <cell r="I215">
            <v>790</v>
          </cell>
          <cell r="O215">
            <v>5.59</v>
          </cell>
        </row>
        <row r="217">
          <cell r="I217">
            <v>18953</v>
          </cell>
          <cell r="O217">
            <v>870.94</v>
          </cell>
        </row>
        <row r="218">
          <cell r="I218">
            <v>5133</v>
          </cell>
          <cell r="O218">
            <v>39.46</v>
          </cell>
        </row>
        <row r="219">
          <cell r="I219">
            <v>1983</v>
          </cell>
          <cell r="O219">
            <v>23.68</v>
          </cell>
        </row>
        <row r="220">
          <cell r="I220">
            <v>2289</v>
          </cell>
          <cell r="O220">
            <v>15.55</v>
          </cell>
        </row>
        <row r="221">
          <cell r="I221">
            <v>625</v>
          </cell>
          <cell r="O221">
            <v>6.36</v>
          </cell>
        </row>
        <row r="222">
          <cell r="I222">
            <v>159</v>
          </cell>
          <cell r="O222">
            <v>4.4400000000000004</v>
          </cell>
        </row>
        <row r="223">
          <cell r="I223">
            <v>268</v>
          </cell>
          <cell r="O223">
            <v>2.9</v>
          </cell>
        </row>
        <row r="224">
          <cell r="I224">
            <v>1393</v>
          </cell>
          <cell r="O224">
            <v>12.94</v>
          </cell>
        </row>
        <row r="226">
          <cell r="I226">
            <v>22085</v>
          </cell>
          <cell r="O226">
            <v>546.73</v>
          </cell>
        </row>
        <row r="227">
          <cell r="I227">
            <v>99757</v>
          </cell>
          <cell r="O227">
            <v>530.42999999999995</v>
          </cell>
        </row>
        <row r="228">
          <cell r="I228">
            <v>69604</v>
          </cell>
          <cell r="O228">
            <v>313.02999999999997</v>
          </cell>
        </row>
        <row r="229">
          <cell r="I229">
            <v>1515</v>
          </cell>
          <cell r="O229">
            <v>9.73</v>
          </cell>
        </row>
        <row r="230">
          <cell r="I230">
            <v>712</v>
          </cell>
          <cell r="O230">
            <v>5.79</v>
          </cell>
        </row>
        <row r="231">
          <cell r="I231">
            <v>5301</v>
          </cell>
          <cell r="O231">
            <v>24.6</v>
          </cell>
        </row>
        <row r="232">
          <cell r="I232">
            <v>98977</v>
          </cell>
          <cell r="O232">
            <v>414.85</v>
          </cell>
        </row>
        <row r="233">
          <cell r="I233">
            <v>3106</v>
          </cell>
          <cell r="O233">
            <v>17.829999999999998</v>
          </cell>
        </row>
        <row r="234">
          <cell r="I234">
            <v>46410</v>
          </cell>
          <cell r="O234">
            <v>220.49</v>
          </cell>
        </row>
        <row r="236">
          <cell r="I236">
            <v>35625</v>
          </cell>
          <cell r="O236">
            <v>639.77</v>
          </cell>
        </row>
        <row r="237">
          <cell r="I237">
            <v>23488</v>
          </cell>
          <cell r="O237">
            <v>122.27</v>
          </cell>
        </row>
        <row r="238">
          <cell r="I238">
            <v>4784</v>
          </cell>
          <cell r="O238">
            <v>32.590000000000003</v>
          </cell>
        </row>
        <row r="239">
          <cell r="I239">
            <v>2744</v>
          </cell>
          <cell r="O239">
            <v>19.05</v>
          </cell>
        </row>
        <row r="240">
          <cell r="I240">
            <v>819</v>
          </cell>
          <cell r="O240">
            <v>6.77</v>
          </cell>
        </row>
        <row r="241">
          <cell r="I241">
            <v>210</v>
          </cell>
          <cell r="O241">
            <v>2.2200000000000002</v>
          </cell>
        </row>
        <row r="242">
          <cell r="I242">
            <v>414</v>
          </cell>
          <cell r="O242">
            <v>2.64</v>
          </cell>
        </row>
        <row r="243">
          <cell r="I243">
            <v>8503</v>
          </cell>
          <cell r="O243">
            <v>58.94</v>
          </cell>
        </row>
        <row r="245">
          <cell r="I245">
            <v>33735</v>
          </cell>
          <cell r="O245">
            <v>856.89</v>
          </cell>
        </row>
        <row r="246">
          <cell r="I246">
            <v>3153</v>
          </cell>
          <cell r="O246">
            <v>18.54</v>
          </cell>
        </row>
        <row r="247">
          <cell r="I247">
            <v>134</v>
          </cell>
          <cell r="O247">
            <v>2.0299999999999998</v>
          </cell>
        </row>
        <row r="248">
          <cell r="I248">
            <v>199</v>
          </cell>
          <cell r="O248">
            <v>2.7</v>
          </cell>
        </row>
        <row r="249">
          <cell r="I249">
            <v>73</v>
          </cell>
          <cell r="O249">
            <v>0.91</v>
          </cell>
        </row>
        <row r="250">
          <cell r="I250">
            <v>935</v>
          </cell>
          <cell r="O250">
            <v>6.11</v>
          </cell>
        </row>
        <row r="251">
          <cell r="I251">
            <v>46</v>
          </cell>
          <cell r="O251">
            <v>1.98</v>
          </cell>
        </row>
        <row r="252">
          <cell r="I252">
            <v>12</v>
          </cell>
          <cell r="O252">
            <v>1.28</v>
          </cell>
        </row>
        <row r="253">
          <cell r="I253">
            <v>90</v>
          </cell>
          <cell r="O253">
            <v>1.28</v>
          </cell>
        </row>
        <row r="254">
          <cell r="I254">
            <v>898</v>
          </cell>
          <cell r="O254">
            <v>5.69</v>
          </cell>
        </row>
        <row r="256">
          <cell r="I256">
            <v>72336</v>
          </cell>
          <cell r="O256">
            <v>749.23</v>
          </cell>
        </row>
        <row r="257">
          <cell r="I257">
            <v>28973</v>
          </cell>
          <cell r="O257">
            <v>148.30000000000001</v>
          </cell>
        </row>
        <row r="258">
          <cell r="I258">
            <v>34625</v>
          </cell>
          <cell r="O258">
            <v>189.19</v>
          </cell>
        </row>
        <row r="259">
          <cell r="I259">
            <v>408</v>
          </cell>
          <cell r="O259">
            <v>3.72</v>
          </cell>
        </row>
        <row r="260">
          <cell r="I260">
            <v>908</v>
          </cell>
          <cell r="O260">
            <v>5.63</v>
          </cell>
        </row>
        <row r="261">
          <cell r="I261">
            <v>555</v>
          </cell>
          <cell r="O261">
            <v>4.47</v>
          </cell>
        </row>
        <row r="262">
          <cell r="I262">
            <v>10559</v>
          </cell>
          <cell r="O262">
            <v>56.51</v>
          </cell>
        </row>
        <row r="263">
          <cell r="I263">
            <v>511</v>
          </cell>
          <cell r="O263">
            <v>2.5299999999999998</v>
          </cell>
        </row>
        <row r="264">
          <cell r="I264">
            <v>464</v>
          </cell>
          <cell r="O264">
            <v>3.71</v>
          </cell>
        </row>
        <row r="265">
          <cell r="I265">
            <v>3682</v>
          </cell>
          <cell r="O265">
            <v>21.93</v>
          </cell>
        </row>
        <row r="266">
          <cell r="I266">
            <v>269</v>
          </cell>
          <cell r="O266">
            <v>2.79</v>
          </cell>
        </row>
        <row r="267">
          <cell r="I267">
            <v>21474</v>
          </cell>
          <cell r="O267">
            <v>136.30000000000001</v>
          </cell>
        </row>
        <row r="268">
          <cell r="I268">
            <v>0</v>
          </cell>
        </row>
        <row r="270">
          <cell r="I270">
            <v>23218</v>
          </cell>
          <cell r="O270">
            <v>780.13</v>
          </cell>
        </row>
        <row r="271">
          <cell r="I271">
            <v>17396</v>
          </cell>
          <cell r="O271">
            <v>95.1</v>
          </cell>
        </row>
        <row r="272">
          <cell r="I272">
            <v>98</v>
          </cell>
          <cell r="O272">
            <v>1.36</v>
          </cell>
        </row>
        <row r="273">
          <cell r="I273">
            <v>163</v>
          </cell>
          <cell r="O273">
            <v>1.25</v>
          </cell>
        </row>
        <row r="274">
          <cell r="I274">
            <v>171</v>
          </cell>
          <cell r="O274">
            <v>1.73</v>
          </cell>
        </row>
        <row r="275">
          <cell r="I275">
            <v>123</v>
          </cell>
          <cell r="O275">
            <v>1.36</v>
          </cell>
        </row>
        <row r="276">
          <cell r="I276">
            <v>451</v>
          </cell>
          <cell r="O276">
            <v>3.04</v>
          </cell>
        </row>
        <row r="277">
          <cell r="I277">
            <v>2140</v>
          </cell>
          <cell r="O277">
            <v>12.07</v>
          </cell>
        </row>
        <row r="278">
          <cell r="I278">
            <v>337</v>
          </cell>
          <cell r="O278">
            <v>3.04</v>
          </cell>
        </row>
        <row r="279">
          <cell r="I279">
            <v>2253</v>
          </cell>
          <cell r="O279">
            <v>12.78</v>
          </cell>
        </row>
        <row r="280">
          <cell r="I280">
            <v>335</v>
          </cell>
          <cell r="O280">
            <v>2.5499999999999998</v>
          </cell>
        </row>
        <row r="281">
          <cell r="I281">
            <v>342</v>
          </cell>
          <cell r="O281">
            <v>2.73</v>
          </cell>
        </row>
        <row r="282">
          <cell r="I282">
            <v>958</v>
          </cell>
          <cell r="O282">
            <v>8.18</v>
          </cell>
        </row>
        <row r="283">
          <cell r="I283">
            <v>131</v>
          </cell>
          <cell r="O283">
            <v>1.97</v>
          </cell>
        </row>
        <row r="284">
          <cell r="I284">
            <v>259</v>
          </cell>
          <cell r="O284">
            <v>1.8</v>
          </cell>
        </row>
        <row r="285">
          <cell r="I285">
            <v>331</v>
          </cell>
          <cell r="O285">
            <v>2.44</v>
          </cell>
        </row>
        <row r="287">
          <cell r="I287">
            <v>20365</v>
          </cell>
          <cell r="O287">
            <v>586.17999999999995</v>
          </cell>
        </row>
        <row r="288">
          <cell r="I288">
            <v>59604</v>
          </cell>
          <cell r="O288">
            <v>321.5</v>
          </cell>
        </row>
        <row r="289">
          <cell r="I289">
            <v>2370</v>
          </cell>
          <cell r="O289">
            <v>12.68</v>
          </cell>
        </row>
        <row r="290">
          <cell r="I290">
            <v>1319</v>
          </cell>
          <cell r="O290">
            <v>7.86</v>
          </cell>
        </row>
        <row r="292">
          <cell r="I292">
            <v>14965</v>
          </cell>
          <cell r="O292">
            <v>666.52</v>
          </cell>
        </row>
        <row r="293">
          <cell r="I293">
            <v>17022</v>
          </cell>
          <cell r="O293">
            <v>94.34</v>
          </cell>
        </row>
        <row r="294">
          <cell r="I294">
            <v>1048</v>
          </cell>
          <cell r="O294">
            <v>8.7100000000000009</v>
          </cell>
        </row>
        <row r="295">
          <cell r="I295">
            <v>1071</v>
          </cell>
          <cell r="O295">
            <v>9.27</v>
          </cell>
        </row>
        <row r="296">
          <cell r="I296">
            <v>111</v>
          </cell>
          <cell r="O296">
            <v>1.72</v>
          </cell>
        </row>
        <row r="297">
          <cell r="I297">
            <v>1762</v>
          </cell>
          <cell r="O297">
            <v>12.66</v>
          </cell>
        </row>
        <row r="298">
          <cell r="I298">
            <v>1182</v>
          </cell>
          <cell r="O298">
            <v>8.43</v>
          </cell>
        </row>
        <row r="300">
          <cell r="I300">
            <v>19690</v>
          </cell>
          <cell r="O300">
            <v>723.73</v>
          </cell>
        </row>
        <row r="301">
          <cell r="I301">
            <v>21569</v>
          </cell>
          <cell r="O301">
            <v>111.3</v>
          </cell>
        </row>
        <row r="302">
          <cell r="I302">
            <v>3025</v>
          </cell>
          <cell r="O302">
            <v>15.61</v>
          </cell>
        </row>
        <row r="303">
          <cell r="I303">
            <v>1509</v>
          </cell>
          <cell r="O303">
            <v>12.31</v>
          </cell>
        </row>
        <row r="304">
          <cell r="I304">
            <v>635</v>
          </cell>
          <cell r="O304">
            <v>5.16</v>
          </cell>
        </row>
        <row r="306">
          <cell r="I306">
            <v>20757</v>
          </cell>
          <cell r="O306">
            <v>929.73</v>
          </cell>
        </row>
        <row r="307">
          <cell r="I307">
            <v>5733</v>
          </cell>
          <cell r="O307">
            <v>39.299999999999997</v>
          </cell>
        </row>
        <row r="308">
          <cell r="I308">
            <v>4168</v>
          </cell>
          <cell r="O308">
            <v>27.78</v>
          </cell>
        </row>
        <row r="309">
          <cell r="I309">
            <v>1356</v>
          </cell>
          <cell r="O309">
            <v>16.09</v>
          </cell>
        </row>
        <row r="310">
          <cell r="I310">
            <v>904</v>
          </cell>
          <cell r="O310">
            <v>5.85</v>
          </cell>
        </row>
        <row r="312">
          <cell r="I312">
            <v>10015</v>
          </cell>
          <cell r="O312">
            <v>733.96</v>
          </cell>
        </row>
        <row r="313">
          <cell r="I313">
            <v>6320</v>
          </cell>
          <cell r="O313">
            <v>43.14</v>
          </cell>
        </row>
        <row r="314">
          <cell r="I314">
            <v>2164</v>
          </cell>
          <cell r="O314">
            <v>15.19</v>
          </cell>
        </row>
        <row r="315">
          <cell r="I315">
            <v>239</v>
          </cell>
          <cell r="O315">
            <v>2.6</v>
          </cell>
        </row>
        <row r="316">
          <cell r="I316">
            <v>621</v>
          </cell>
          <cell r="O316">
            <v>7.42</v>
          </cell>
        </row>
        <row r="317">
          <cell r="I317">
            <v>1100</v>
          </cell>
          <cell r="O317">
            <v>11.59</v>
          </cell>
        </row>
        <row r="318">
          <cell r="I318">
            <v>151</v>
          </cell>
          <cell r="O318">
            <v>2.64</v>
          </cell>
        </row>
        <row r="320">
          <cell r="I320">
            <v>16632</v>
          </cell>
          <cell r="O320">
            <v>529.35</v>
          </cell>
        </row>
        <row r="321">
          <cell r="I321">
            <v>12357</v>
          </cell>
          <cell r="O321">
            <v>70.739999999999995</v>
          </cell>
        </row>
        <row r="322">
          <cell r="I322">
            <v>72</v>
          </cell>
          <cell r="O322">
            <v>0.91</v>
          </cell>
        </row>
        <row r="323">
          <cell r="I323">
            <v>343</v>
          </cell>
          <cell r="O323">
            <v>3.52</v>
          </cell>
        </row>
        <row r="324">
          <cell r="I324">
            <v>3743</v>
          </cell>
          <cell r="O324">
            <v>14.82</v>
          </cell>
        </row>
        <row r="326">
          <cell r="I326">
            <v>20769</v>
          </cell>
          <cell r="O326">
            <v>683.32</v>
          </cell>
        </row>
        <row r="327">
          <cell r="I327">
            <v>6608</v>
          </cell>
          <cell r="O327">
            <v>47.92</v>
          </cell>
        </row>
        <row r="328">
          <cell r="I328">
            <v>236</v>
          </cell>
          <cell r="O328">
            <v>2.87</v>
          </cell>
        </row>
        <row r="330">
          <cell r="I330">
            <v>46238</v>
          </cell>
          <cell r="O330">
            <v>583</v>
          </cell>
        </row>
        <row r="331">
          <cell r="I331">
            <v>25313</v>
          </cell>
          <cell r="O331">
            <v>112.8</v>
          </cell>
        </row>
        <row r="332">
          <cell r="I332">
            <v>63830</v>
          </cell>
          <cell r="O332">
            <v>228.47</v>
          </cell>
        </row>
        <row r="333">
          <cell r="I333">
            <v>9560</v>
          </cell>
          <cell r="O333">
            <v>36.869999999999997</v>
          </cell>
        </row>
        <row r="334">
          <cell r="I334">
            <v>4435</v>
          </cell>
          <cell r="O334">
            <v>27.04</v>
          </cell>
        </row>
        <row r="335">
          <cell r="I335">
            <v>5550</v>
          </cell>
          <cell r="O335">
            <v>23.53</v>
          </cell>
        </row>
        <row r="336">
          <cell r="I336">
            <v>1372</v>
          </cell>
          <cell r="O336">
            <v>14.23</v>
          </cell>
        </row>
        <row r="337">
          <cell r="I337">
            <v>1422</v>
          </cell>
          <cell r="O337">
            <v>10.46</v>
          </cell>
        </row>
        <row r="338">
          <cell r="I338">
            <v>4599</v>
          </cell>
          <cell r="O338">
            <v>28.03</v>
          </cell>
        </row>
        <row r="340">
          <cell r="I340">
            <v>13727</v>
          </cell>
          <cell r="O340">
            <v>869.56</v>
          </cell>
        </row>
        <row r="341">
          <cell r="I341">
            <v>16759</v>
          </cell>
          <cell r="O341">
            <v>110.62</v>
          </cell>
        </row>
        <row r="342">
          <cell r="I342">
            <v>3029</v>
          </cell>
          <cell r="O342">
            <v>29.6</v>
          </cell>
        </row>
        <row r="343">
          <cell r="I343">
            <v>450</v>
          </cell>
          <cell r="O343">
            <v>4.93</v>
          </cell>
        </row>
        <row r="344">
          <cell r="I344">
            <v>199</v>
          </cell>
          <cell r="O344">
            <v>2.84</v>
          </cell>
        </row>
        <row r="345">
          <cell r="I345">
            <v>286</v>
          </cell>
          <cell r="O345">
            <v>4.5599999999999996</v>
          </cell>
        </row>
        <row r="346">
          <cell r="I346">
            <v>502</v>
          </cell>
          <cell r="O346">
            <v>5.32</v>
          </cell>
        </row>
        <row r="347">
          <cell r="I347">
            <v>581</v>
          </cell>
          <cell r="O347">
            <v>6.05</v>
          </cell>
        </row>
        <row r="348">
          <cell r="I348">
            <v>359</v>
          </cell>
          <cell r="O348">
            <v>4.8</v>
          </cell>
        </row>
        <row r="349">
          <cell r="I349">
            <v>390</v>
          </cell>
          <cell r="O349">
            <v>7</v>
          </cell>
        </row>
        <row r="351">
          <cell r="I351">
            <v>48847</v>
          </cell>
          <cell r="O351">
            <v>1164.27</v>
          </cell>
        </row>
        <row r="352">
          <cell r="I352">
            <v>15804</v>
          </cell>
          <cell r="O352">
            <v>103.69</v>
          </cell>
        </row>
        <row r="353">
          <cell r="I353">
            <v>123</v>
          </cell>
          <cell r="O353">
            <v>1.99</v>
          </cell>
        </row>
        <row r="354">
          <cell r="I354">
            <v>396</v>
          </cell>
          <cell r="O354">
            <v>2.88</v>
          </cell>
        </row>
        <row r="355">
          <cell r="I355">
            <v>570</v>
          </cell>
          <cell r="O355">
            <v>3.95</v>
          </cell>
        </row>
        <row r="356">
          <cell r="I356">
            <v>555</v>
          </cell>
          <cell r="O356">
            <v>4.16</v>
          </cell>
        </row>
        <row r="357">
          <cell r="I357">
            <v>943</v>
          </cell>
          <cell r="O357">
            <v>6.05</v>
          </cell>
        </row>
        <row r="358">
          <cell r="I358">
            <v>1614</v>
          </cell>
          <cell r="O358">
            <v>13.26</v>
          </cell>
        </row>
        <row r="359">
          <cell r="I359">
            <v>998</v>
          </cell>
          <cell r="O359">
            <v>10.27</v>
          </cell>
        </row>
        <row r="360">
          <cell r="I360">
            <v>928</v>
          </cell>
          <cell r="O360">
            <v>9.91</v>
          </cell>
        </row>
        <row r="361">
          <cell r="I361">
            <v>131</v>
          </cell>
          <cell r="O361">
            <v>1.22</v>
          </cell>
        </row>
        <row r="362">
          <cell r="I362">
            <v>875</v>
          </cell>
          <cell r="O362">
            <v>6.18</v>
          </cell>
        </row>
        <row r="363">
          <cell r="I363">
            <v>3079</v>
          </cell>
          <cell r="O363">
            <v>21.29</v>
          </cell>
        </row>
        <row r="364">
          <cell r="I364">
            <v>5053</v>
          </cell>
          <cell r="O364">
            <v>30.43</v>
          </cell>
        </row>
        <row r="366">
          <cell r="I366">
            <v>35273</v>
          </cell>
          <cell r="O366">
            <v>780.46</v>
          </cell>
        </row>
        <row r="367">
          <cell r="I367">
            <v>2715</v>
          </cell>
          <cell r="O367">
            <v>17.34</v>
          </cell>
        </row>
        <row r="368">
          <cell r="I368">
            <v>839</v>
          </cell>
          <cell r="O368">
            <v>9.1300000000000008</v>
          </cell>
        </row>
        <row r="369">
          <cell r="I369">
            <v>1206</v>
          </cell>
          <cell r="O369">
            <v>10.36</v>
          </cell>
        </row>
        <row r="370">
          <cell r="I370">
            <v>1004</v>
          </cell>
          <cell r="O370">
            <v>5.73</v>
          </cell>
        </row>
        <row r="372">
          <cell r="I372">
            <v>42362</v>
          </cell>
          <cell r="O372">
            <v>519.91</v>
          </cell>
        </row>
        <row r="373">
          <cell r="I373">
            <v>69093</v>
          </cell>
          <cell r="O373">
            <v>434.02</v>
          </cell>
        </row>
        <row r="374">
          <cell r="I374">
            <v>77879</v>
          </cell>
          <cell r="O374">
            <v>267.97000000000003</v>
          </cell>
        </row>
        <row r="375">
          <cell r="I375">
            <v>26370</v>
          </cell>
          <cell r="O375">
            <v>79</v>
          </cell>
        </row>
        <row r="376">
          <cell r="I376">
            <v>29752</v>
          </cell>
          <cell r="O376">
            <v>152.5</v>
          </cell>
        </row>
        <row r="377">
          <cell r="I377">
            <v>33899</v>
          </cell>
          <cell r="O377">
            <v>154.02000000000001</v>
          </cell>
        </row>
        <row r="378">
          <cell r="I378">
            <v>4559</v>
          </cell>
          <cell r="O378">
            <v>13.06</v>
          </cell>
        </row>
        <row r="379">
          <cell r="I379">
            <v>13235</v>
          </cell>
          <cell r="O379">
            <v>68.02</v>
          </cell>
        </row>
        <row r="380">
          <cell r="I380">
            <v>14106</v>
          </cell>
          <cell r="O380">
            <v>73.87</v>
          </cell>
        </row>
        <row r="381">
          <cell r="I381">
            <v>16528</v>
          </cell>
          <cell r="O381">
            <v>65.91</v>
          </cell>
        </row>
        <row r="382">
          <cell r="I382">
            <v>23984</v>
          </cell>
          <cell r="O382">
            <v>89.34</v>
          </cell>
        </row>
        <row r="383">
          <cell r="I383">
            <v>23894</v>
          </cell>
          <cell r="O383">
            <v>103.51</v>
          </cell>
        </row>
        <row r="384">
          <cell r="I384">
            <v>36444</v>
          </cell>
          <cell r="O384">
            <v>180.66</v>
          </cell>
        </row>
        <row r="385">
          <cell r="I385">
            <v>16517</v>
          </cell>
          <cell r="O385">
            <v>65.400000000000006</v>
          </cell>
        </row>
        <row r="386">
          <cell r="I386">
            <v>10680</v>
          </cell>
          <cell r="O386">
            <v>50.8</v>
          </cell>
        </row>
        <row r="387">
          <cell r="I387">
            <v>1999</v>
          </cell>
          <cell r="O387">
            <v>12.3</v>
          </cell>
        </row>
        <row r="388">
          <cell r="I388">
            <v>20303</v>
          </cell>
          <cell r="O388">
            <v>127.68</v>
          </cell>
        </row>
        <row r="389">
          <cell r="I389">
            <v>29646</v>
          </cell>
          <cell r="O389">
            <v>119.5</v>
          </cell>
        </row>
        <row r="390">
          <cell r="I390">
            <v>269</v>
          </cell>
          <cell r="O390">
            <v>4.78</v>
          </cell>
        </row>
        <row r="391">
          <cell r="I391">
            <v>7181</v>
          </cell>
          <cell r="O391">
            <v>45.35</v>
          </cell>
        </row>
        <row r="393">
          <cell r="I393">
            <v>45728</v>
          </cell>
          <cell r="O393">
            <v>1082.04</v>
          </cell>
        </row>
        <row r="394">
          <cell r="I394">
            <v>32075</v>
          </cell>
          <cell r="O394">
            <v>166.7</v>
          </cell>
        </row>
        <row r="395">
          <cell r="I395">
            <v>22471</v>
          </cell>
          <cell r="O395">
            <v>111.62</v>
          </cell>
        </row>
        <row r="396">
          <cell r="I396">
            <v>190</v>
          </cell>
          <cell r="O396">
            <v>1.92</v>
          </cell>
        </row>
        <row r="397">
          <cell r="I397">
            <v>1335</v>
          </cell>
          <cell r="O397">
            <v>16.75</v>
          </cell>
        </row>
        <row r="398">
          <cell r="I398">
            <v>555</v>
          </cell>
          <cell r="O398">
            <v>5.39</v>
          </cell>
        </row>
        <row r="399">
          <cell r="I399">
            <v>1189</v>
          </cell>
          <cell r="O399">
            <v>17.25</v>
          </cell>
        </row>
        <row r="400">
          <cell r="I400">
            <v>306</v>
          </cell>
          <cell r="O400">
            <v>8.65</v>
          </cell>
        </row>
        <row r="401">
          <cell r="I401">
            <v>242</v>
          </cell>
          <cell r="O401">
            <v>2.63</v>
          </cell>
        </row>
        <row r="402">
          <cell r="I402">
            <v>2060</v>
          </cell>
          <cell r="O402">
            <v>12.57</v>
          </cell>
        </row>
        <row r="403">
          <cell r="I403">
            <v>1009</v>
          </cell>
          <cell r="O403">
            <v>9.27</v>
          </cell>
        </row>
        <row r="404">
          <cell r="I404">
            <v>5257</v>
          </cell>
          <cell r="O404">
            <v>9.73</v>
          </cell>
        </row>
        <row r="406">
          <cell r="I406">
            <v>26149</v>
          </cell>
          <cell r="O406">
            <v>664.57</v>
          </cell>
        </row>
        <row r="407">
          <cell r="I407">
            <v>13792</v>
          </cell>
          <cell r="O407">
            <v>94.6</v>
          </cell>
        </row>
        <row r="408">
          <cell r="I408">
            <v>3933</v>
          </cell>
          <cell r="O408">
            <v>31.59</v>
          </cell>
        </row>
        <row r="409">
          <cell r="I409">
            <v>1137</v>
          </cell>
          <cell r="O409">
            <v>9.15</v>
          </cell>
        </row>
        <row r="411">
          <cell r="I411">
            <v>44194</v>
          </cell>
          <cell r="O411">
            <v>867.46</v>
          </cell>
        </row>
        <row r="412">
          <cell r="I412">
            <v>54788</v>
          </cell>
          <cell r="O412">
            <v>317.33</v>
          </cell>
        </row>
        <row r="413">
          <cell r="I413">
            <v>8410</v>
          </cell>
          <cell r="O413">
            <v>57.6</v>
          </cell>
        </row>
        <row r="414">
          <cell r="I414">
            <v>5149</v>
          </cell>
          <cell r="O414">
            <v>34.01</v>
          </cell>
        </row>
        <row r="415">
          <cell r="I415">
            <v>2490</v>
          </cell>
          <cell r="O415">
            <v>13.6</v>
          </cell>
        </row>
        <row r="416">
          <cell r="I416">
            <v>98</v>
          </cell>
          <cell r="O416">
            <v>0.72</v>
          </cell>
        </row>
        <row r="417">
          <cell r="I417">
            <v>2053</v>
          </cell>
          <cell r="O417">
            <v>14.39</v>
          </cell>
        </row>
        <row r="418">
          <cell r="I418">
            <v>1775</v>
          </cell>
          <cell r="O418">
            <v>14.36</v>
          </cell>
        </row>
        <row r="419">
          <cell r="I419">
            <v>2223</v>
          </cell>
          <cell r="O419">
            <v>21.6</v>
          </cell>
        </row>
        <row r="420">
          <cell r="I420">
            <v>2325</v>
          </cell>
          <cell r="O420">
            <v>26.18</v>
          </cell>
        </row>
        <row r="421">
          <cell r="I421">
            <v>484</v>
          </cell>
          <cell r="O421">
            <v>3.91</v>
          </cell>
        </row>
        <row r="422">
          <cell r="I422">
            <v>329</v>
          </cell>
          <cell r="O422">
            <v>3.51</v>
          </cell>
        </row>
        <row r="423">
          <cell r="I423">
            <v>4717</v>
          </cell>
          <cell r="O423">
            <v>47.12</v>
          </cell>
        </row>
        <row r="424">
          <cell r="I424">
            <v>26</v>
          </cell>
          <cell r="O424">
            <v>0.14000000000000001</v>
          </cell>
        </row>
        <row r="425">
          <cell r="I425">
            <v>989</v>
          </cell>
          <cell r="O425">
            <v>8.89</v>
          </cell>
        </row>
        <row r="426">
          <cell r="I426">
            <v>91</v>
          </cell>
          <cell r="O426">
            <v>0</v>
          </cell>
        </row>
        <row r="428">
          <cell r="I428">
            <v>563077</v>
          </cell>
          <cell r="O428">
            <v>1940.93</v>
          </cell>
        </row>
        <row r="429">
          <cell r="I429">
            <v>49370</v>
          </cell>
          <cell r="O429">
            <v>161.96</v>
          </cell>
        </row>
        <row r="430">
          <cell r="I430">
            <v>14717</v>
          </cell>
          <cell r="O430">
            <v>58.44</v>
          </cell>
        </row>
        <row r="431">
          <cell r="I431">
            <v>2123</v>
          </cell>
          <cell r="O431">
            <v>8.65</v>
          </cell>
        </row>
        <row r="432">
          <cell r="I432">
            <v>13952</v>
          </cell>
          <cell r="O432">
            <v>48.01</v>
          </cell>
        </row>
        <row r="433">
          <cell r="I433">
            <v>1384</v>
          </cell>
          <cell r="O433">
            <v>8.2200000000000006</v>
          </cell>
        </row>
        <row r="434">
          <cell r="I434">
            <v>67</v>
          </cell>
          <cell r="O434">
            <v>0</v>
          </cell>
        </row>
        <row r="435">
          <cell r="I435">
            <v>5954</v>
          </cell>
          <cell r="O435">
            <v>24.4</v>
          </cell>
        </row>
        <row r="436">
          <cell r="I436">
            <v>752</v>
          </cell>
          <cell r="O436">
            <v>3.8</v>
          </cell>
        </row>
        <row r="437">
          <cell r="I437">
            <v>1774</v>
          </cell>
          <cell r="O437">
            <v>10.45</v>
          </cell>
        </row>
        <row r="438">
          <cell r="I438">
            <v>44</v>
          </cell>
          <cell r="O438">
            <v>0</v>
          </cell>
        </row>
        <row r="439">
          <cell r="I439">
            <v>655</v>
          </cell>
          <cell r="O439">
            <v>5.56</v>
          </cell>
        </row>
        <row r="440">
          <cell r="I440">
            <v>1490</v>
          </cell>
          <cell r="O440">
            <v>2.87</v>
          </cell>
        </row>
        <row r="441">
          <cell r="I441">
            <v>430</v>
          </cell>
          <cell r="O441">
            <v>3.84</v>
          </cell>
        </row>
        <row r="442">
          <cell r="I442">
            <v>215</v>
          </cell>
          <cell r="O442">
            <v>1.56</v>
          </cell>
        </row>
        <row r="443">
          <cell r="I443">
            <v>95</v>
          </cell>
          <cell r="O443">
            <v>0</v>
          </cell>
        </row>
        <row r="444">
          <cell r="I444">
            <v>324565</v>
          </cell>
          <cell r="O444">
            <v>1278.17</v>
          </cell>
        </row>
        <row r="446">
          <cell r="I446">
            <v>26106</v>
          </cell>
          <cell r="O446">
            <v>909.21</v>
          </cell>
        </row>
        <row r="447">
          <cell r="I447">
            <v>10214</v>
          </cell>
          <cell r="O447">
            <v>59.14</v>
          </cell>
        </row>
        <row r="448">
          <cell r="I448">
            <v>1777</v>
          </cell>
          <cell r="O448">
            <v>11.82</v>
          </cell>
        </row>
        <row r="449">
          <cell r="I449">
            <v>1698</v>
          </cell>
          <cell r="O449">
            <v>14.67</v>
          </cell>
        </row>
        <row r="450">
          <cell r="I450">
            <v>4696</v>
          </cell>
          <cell r="O450">
            <v>28.62</v>
          </cell>
        </row>
        <row r="451">
          <cell r="I451">
            <v>1129</v>
          </cell>
          <cell r="O451">
            <v>16.21</v>
          </cell>
        </row>
        <row r="452">
          <cell r="I452">
            <v>475</v>
          </cell>
          <cell r="O452">
            <v>4.96</v>
          </cell>
        </row>
        <row r="454">
          <cell r="I454">
            <v>6368</v>
          </cell>
          <cell r="O454">
            <v>368.92</v>
          </cell>
        </row>
        <row r="455">
          <cell r="I455">
            <v>2601</v>
          </cell>
          <cell r="O455">
            <v>20.36</v>
          </cell>
        </row>
        <row r="456">
          <cell r="I456">
            <v>166</v>
          </cell>
          <cell r="O456">
            <v>2.0299999999999998</v>
          </cell>
        </row>
        <row r="457">
          <cell r="I457">
            <v>677</v>
          </cell>
          <cell r="O457">
            <v>8.9499999999999993</v>
          </cell>
        </row>
        <row r="459">
          <cell r="I459">
            <v>22171</v>
          </cell>
          <cell r="O459">
            <v>785.28</v>
          </cell>
        </row>
        <row r="460">
          <cell r="I460">
            <v>11073</v>
          </cell>
          <cell r="O460">
            <v>65.209999999999994</v>
          </cell>
        </row>
        <row r="461">
          <cell r="I461">
            <v>317</v>
          </cell>
          <cell r="O461">
            <v>3.17</v>
          </cell>
        </row>
        <row r="462">
          <cell r="I462">
            <v>814</v>
          </cell>
          <cell r="O462">
            <v>5.58</v>
          </cell>
        </row>
        <row r="463">
          <cell r="I463">
            <v>1161</v>
          </cell>
          <cell r="O463">
            <v>8.69</v>
          </cell>
        </row>
        <row r="464">
          <cell r="I464">
            <v>478</v>
          </cell>
          <cell r="O464">
            <v>3.39</v>
          </cell>
        </row>
        <row r="465">
          <cell r="I465">
            <v>199</v>
          </cell>
          <cell r="O465">
            <v>1.8</v>
          </cell>
        </row>
        <row r="467">
          <cell r="I467">
            <v>53692</v>
          </cell>
          <cell r="O467">
            <v>709.52</v>
          </cell>
        </row>
        <row r="468">
          <cell r="I468">
            <v>79168</v>
          </cell>
          <cell r="O468">
            <v>238.78</v>
          </cell>
        </row>
        <row r="469">
          <cell r="I469">
            <v>6655</v>
          </cell>
          <cell r="O469">
            <v>34.979999999999997</v>
          </cell>
        </row>
        <row r="470">
          <cell r="I470">
            <v>203</v>
          </cell>
          <cell r="O470">
            <v>2.62</v>
          </cell>
        </row>
        <row r="472">
          <cell r="I472">
            <v>16260</v>
          </cell>
          <cell r="O472">
            <v>820.38599999999997</v>
          </cell>
        </row>
        <row r="473">
          <cell r="I473">
            <v>16306</v>
          </cell>
          <cell r="O473">
            <v>73.38</v>
          </cell>
        </row>
        <row r="474">
          <cell r="I474">
            <v>66</v>
          </cell>
          <cell r="O474">
            <v>1.76</v>
          </cell>
        </row>
        <row r="475">
          <cell r="I475">
            <v>711</v>
          </cell>
          <cell r="O475">
            <v>4.9000000000000004</v>
          </cell>
        </row>
        <row r="476">
          <cell r="I476">
            <v>1081</v>
          </cell>
          <cell r="O476">
            <v>6.86</v>
          </cell>
        </row>
        <row r="477">
          <cell r="I477">
            <v>711</v>
          </cell>
          <cell r="O477">
            <v>4.63</v>
          </cell>
        </row>
        <row r="478">
          <cell r="I478">
            <v>559</v>
          </cell>
          <cell r="O478">
            <v>3.53</v>
          </cell>
        </row>
        <row r="479">
          <cell r="I479">
            <v>427</v>
          </cell>
          <cell r="O479">
            <v>3.31</v>
          </cell>
        </row>
        <row r="480">
          <cell r="I480">
            <v>960</v>
          </cell>
          <cell r="O480">
            <v>6.11</v>
          </cell>
        </row>
        <row r="481">
          <cell r="I481">
            <v>237</v>
          </cell>
          <cell r="O481">
            <v>2.02</v>
          </cell>
        </row>
        <row r="482">
          <cell r="I482">
            <v>309</v>
          </cell>
          <cell r="O482">
            <v>3.42</v>
          </cell>
        </row>
        <row r="483">
          <cell r="I483">
            <v>309</v>
          </cell>
          <cell r="O483">
            <v>2.83</v>
          </cell>
        </row>
        <row r="485">
          <cell r="I485">
            <v>44618</v>
          </cell>
          <cell r="O485">
            <v>679.29</v>
          </cell>
        </row>
        <row r="486">
          <cell r="I486">
            <v>11932</v>
          </cell>
          <cell r="O486">
            <v>80.2</v>
          </cell>
        </row>
        <row r="487">
          <cell r="I487">
            <v>9411</v>
          </cell>
          <cell r="O487">
            <v>47.73</v>
          </cell>
        </row>
        <row r="488">
          <cell r="I488">
            <v>95</v>
          </cell>
          <cell r="O488">
            <v>0.83</v>
          </cell>
        </row>
        <row r="489">
          <cell r="I489">
            <v>2511</v>
          </cell>
          <cell r="O489">
            <v>10.050000000000001</v>
          </cell>
        </row>
        <row r="490">
          <cell r="I490">
            <v>1014</v>
          </cell>
          <cell r="O490">
            <v>5.6</v>
          </cell>
        </row>
        <row r="491">
          <cell r="I491">
            <v>556</v>
          </cell>
          <cell r="O491">
            <v>3.53</v>
          </cell>
        </row>
        <row r="492">
          <cell r="I492">
            <v>1643</v>
          </cell>
          <cell r="O492">
            <v>6.51</v>
          </cell>
        </row>
        <row r="494">
          <cell r="I494">
            <v>9072</v>
          </cell>
          <cell r="O494">
            <v>657.54</v>
          </cell>
        </row>
        <row r="495">
          <cell r="I495">
            <v>939</v>
          </cell>
          <cell r="O495">
            <v>7.06</v>
          </cell>
        </row>
        <row r="496">
          <cell r="I496">
            <v>980</v>
          </cell>
          <cell r="O496">
            <v>7.71</v>
          </cell>
        </row>
        <row r="497">
          <cell r="I497">
            <v>1641</v>
          </cell>
          <cell r="O497">
            <v>13.74</v>
          </cell>
        </row>
        <row r="498">
          <cell r="I498">
            <v>1081</v>
          </cell>
          <cell r="O498">
            <v>12.82</v>
          </cell>
        </row>
        <row r="499">
          <cell r="I499">
            <v>117</v>
          </cell>
          <cell r="O499">
            <v>2.12</v>
          </cell>
        </row>
        <row r="501">
          <cell r="I501">
            <v>25558</v>
          </cell>
          <cell r="O501">
            <v>812.17</v>
          </cell>
        </row>
        <row r="502">
          <cell r="I502">
            <v>10271</v>
          </cell>
          <cell r="O502">
            <v>49.42</v>
          </cell>
        </row>
        <row r="503">
          <cell r="I503">
            <v>4568</v>
          </cell>
          <cell r="O503">
            <v>21.07</v>
          </cell>
        </row>
        <row r="504">
          <cell r="I504">
            <v>2222</v>
          </cell>
          <cell r="O504">
            <v>16.16</v>
          </cell>
        </row>
        <row r="505">
          <cell r="I505">
            <v>2438</v>
          </cell>
          <cell r="O505">
            <v>14.11</v>
          </cell>
        </row>
        <row r="506">
          <cell r="I506">
            <v>487</v>
          </cell>
          <cell r="O506">
            <v>3.09</v>
          </cell>
        </row>
        <row r="507">
          <cell r="I507">
            <v>1322</v>
          </cell>
          <cell r="O507">
            <v>13.79</v>
          </cell>
        </row>
        <row r="509">
          <cell r="I509">
            <v>3692</v>
          </cell>
          <cell r="O509">
            <v>135.13999999999999</v>
          </cell>
        </row>
        <row r="510">
          <cell r="I510">
            <v>2248</v>
          </cell>
          <cell r="O510">
            <v>11.96</v>
          </cell>
        </row>
        <row r="512">
          <cell r="I512">
            <v>11830</v>
          </cell>
          <cell r="O512">
            <v>590.36</v>
          </cell>
        </row>
        <row r="513">
          <cell r="I513">
            <v>1722</v>
          </cell>
          <cell r="O513">
            <v>17.23</v>
          </cell>
        </row>
        <row r="514">
          <cell r="I514">
            <v>2108</v>
          </cell>
          <cell r="O514">
            <v>19.45</v>
          </cell>
        </row>
        <row r="515">
          <cell r="I515">
            <v>3666</v>
          </cell>
          <cell r="O515">
            <v>24.26</v>
          </cell>
        </row>
        <row r="516">
          <cell r="I516">
            <v>541</v>
          </cell>
          <cell r="O516">
            <v>8.24</v>
          </cell>
        </row>
        <row r="518">
          <cell r="I518">
            <v>18025</v>
          </cell>
          <cell r="O518">
            <v>623.64</v>
          </cell>
        </row>
        <row r="519">
          <cell r="I519">
            <v>842</v>
          </cell>
          <cell r="O519">
            <v>5.98</v>
          </cell>
        </row>
        <row r="520">
          <cell r="I520">
            <v>2454</v>
          </cell>
          <cell r="O520">
            <v>18.12</v>
          </cell>
        </row>
        <row r="522">
          <cell r="I522">
            <v>11283</v>
          </cell>
          <cell r="O522">
            <v>732.91</v>
          </cell>
        </row>
        <row r="523">
          <cell r="I523">
            <v>269</v>
          </cell>
          <cell r="O523">
            <v>3.7</v>
          </cell>
        </row>
        <row r="524">
          <cell r="I524">
            <v>274</v>
          </cell>
          <cell r="O524">
            <v>2.37</v>
          </cell>
        </row>
        <row r="525">
          <cell r="I525">
            <v>921</v>
          </cell>
          <cell r="O525">
            <v>11.03</v>
          </cell>
        </row>
        <row r="526">
          <cell r="I526">
            <v>2510</v>
          </cell>
          <cell r="O526">
            <v>18.61</v>
          </cell>
        </row>
        <row r="527">
          <cell r="I527">
            <v>636</v>
          </cell>
          <cell r="O527">
            <v>5.56</v>
          </cell>
        </row>
        <row r="528">
          <cell r="I528">
            <v>263</v>
          </cell>
          <cell r="O528">
            <v>4.21</v>
          </cell>
        </row>
        <row r="530">
          <cell r="I530">
            <v>9793</v>
          </cell>
          <cell r="O530">
            <v>484.62</v>
          </cell>
        </row>
        <row r="531">
          <cell r="I531">
            <v>7506</v>
          </cell>
          <cell r="O531">
            <v>47.16</v>
          </cell>
        </row>
        <row r="532">
          <cell r="I532">
            <v>1524</v>
          </cell>
          <cell r="O532">
            <v>14.5</v>
          </cell>
        </row>
        <row r="533">
          <cell r="I533">
            <v>347</v>
          </cell>
          <cell r="O533">
            <v>3.64</v>
          </cell>
        </row>
        <row r="535">
          <cell r="I535">
            <v>9010</v>
          </cell>
          <cell r="O535">
            <v>544.46</v>
          </cell>
        </row>
        <row r="536">
          <cell r="I536">
            <v>2304</v>
          </cell>
          <cell r="O536">
            <v>18.920000000000002</v>
          </cell>
        </row>
        <row r="537">
          <cell r="I537">
            <v>172</v>
          </cell>
          <cell r="O537">
            <v>2.04</v>
          </cell>
        </row>
        <row r="538">
          <cell r="I538">
            <v>764</v>
          </cell>
          <cell r="O538">
            <v>9.27</v>
          </cell>
        </row>
        <row r="540">
          <cell r="I540">
            <v>71254</v>
          </cell>
          <cell r="O540">
            <v>787.44699999999989</v>
          </cell>
        </row>
        <row r="541">
          <cell r="I541">
            <v>34151</v>
          </cell>
          <cell r="O541">
            <v>173.58</v>
          </cell>
        </row>
        <row r="542">
          <cell r="I542">
            <v>37926</v>
          </cell>
          <cell r="O542">
            <v>160.36000000000001</v>
          </cell>
        </row>
        <row r="543">
          <cell r="I543">
            <v>14241</v>
          </cell>
          <cell r="O543">
            <v>79.47</v>
          </cell>
        </row>
        <row r="544">
          <cell r="I544">
            <v>599</v>
          </cell>
          <cell r="O544">
            <v>27.1</v>
          </cell>
        </row>
        <row r="545">
          <cell r="I545">
            <v>2055</v>
          </cell>
          <cell r="O545">
            <v>15.31</v>
          </cell>
        </row>
        <row r="546">
          <cell r="I546">
            <v>234</v>
          </cell>
          <cell r="O546">
            <v>7.08</v>
          </cell>
        </row>
        <row r="547">
          <cell r="I547">
            <v>3755</v>
          </cell>
          <cell r="O547">
            <v>15.52</v>
          </cell>
        </row>
        <row r="548">
          <cell r="I548">
            <v>2028</v>
          </cell>
          <cell r="O548">
            <v>10.61</v>
          </cell>
        </row>
        <row r="549">
          <cell r="I549">
            <v>1168</v>
          </cell>
          <cell r="O549">
            <v>10.36</v>
          </cell>
        </row>
        <row r="550">
          <cell r="I550">
            <v>5210</v>
          </cell>
          <cell r="O550">
            <v>39.363000000000014</v>
          </cell>
        </row>
        <row r="551">
          <cell r="I551">
            <v>594</v>
          </cell>
          <cell r="O551">
            <v>9.76</v>
          </cell>
        </row>
        <row r="553">
          <cell r="I553">
            <v>16378</v>
          </cell>
          <cell r="O553">
            <v>704.64</v>
          </cell>
        </row>
        <row r="554">
          <cell r="I554">
            <v>6493</v>
          </cell>
          <cell r="O554">
            <v>45.59</v>
          </cell>
        </row>
        <row r="555">
          <cell r="I555">
            <v>552</v>
          </cell>
          <cell r="O555">
            <v>5.69</v>
          </cell>
        </row>
        <row r="556">
          <cell r="I556">
            <v>143</v>
          </cell>
          <cell r="O556">
            <v>1.99</v>
          </cell>
        </row>
        <row r="557">
          <cell r="I557">
            <v>690</v>
          </cell>
          <cell r="O557">
            <v>7.75</v>
          </cell>
        </row>
        <row r="558">
          <cell r="I558">
            <v>966</v>
          </cell>
          <cell r="O558">
            <v>8.92</v>
          </cell>
        </row>
        <row r="560">
          <cell r="I560">
            <v>8603</v>
          </cell>
          <cell r="O560">
            <v>876.3</v>
          </cell>
        </row>
        <row r="561">
          <cell r="I561">
            <v>852</v>
          </cell>
          <cell r="O561">
            <v>7.25</v>
          </cell>
        </row>
        <row r="562">
          <cell r="I562">
            <v>559</v>
          </cell>
          <cell r="O562">
            <v>6.3</v>
          </cell>
        </row>
        <row r="563">
          <cell r="I563">
            <v>182</v>
          </cell>
          <cell r="O563">
            <v>2.88</v>
          </cell>
        </row>
        <row r="564">
          <cell r="I564">
            <v>2318</v>
          </cell>
          <cell r="O564">
            <v>15.82</v>
          </cell>
        </row>
        <row r="566">
          <cell r="I566">
            <v>22484</v>
          </cell>
          <cell r="O566">
            <v>749.33</v>
          </cell>
        </row>
        <row r="567">
          <cell r="I567">
            <v>9820</v>
          </cell>
          <cell r="O567">
            <v>48.13</v>
          </cell>
        </row>
        <row r="568">
          <cell r="I568">
            <v>684</v>
          </cell>
          <cell r="O568">
            <v>5.99</v>
          </cell>
        </row>
        <row r="569">
          <cell r="I569">
            <v>2060</v>
          </cell>
          <cell r="O569">
            <v>19.18</v>
          </cell>
        </row>
        <row r="570">
          <cell r="I570">
            <v>840</v>
          </cell>
          <cell r="O570">
            <v>6.26</v>
          </cell>
        </row>
        <row r="571">
          <cell r="I571">
            <v>306</v>
          </cell>
          <cell r="O571">
            <v>4.8499999999999996</v>
          </cell>
        </row>
        <row r="572">
          <cell r="I572">
            <v>532</v>
          </cell>
          <cell r="O572">
            <v>5.72</v>
          </cell>
        </row>
        <row r="574">
          <cell r="I574">
            <v>11219</v>
          </cell>
          <cell r="O574">
            <v>856.36</v>
          </cell>
        </row>
        <row r="575">
          <cell r="I575">
            <v>4843</v>
          </cell>
          <cell r="O575">
            <v>31.33</v>
          </cell>
        </row>
        <row r="576">
          <cell r="I576">
            <v>3454</v>
          </cell>
          <cell r="O576">
            <v>19.55</v>
          </cell>
        </row>
        <row r="577">
          <cell r="I577">
            <v>1270</v>
          </cell>
          <cell r="O577">
            <v>6.07</v>
          </cell>
        </row>
        <row r="578">
          <cell r="I578">
            <v>221</v>
          </cell>
          <cell r="O578">
            <v>2.56</v>
          </cell>
        </row>
        <row r="579">
          <cell r="I579">
            <v>954</v>
          </cell>
          <cell r="O579">
            <v>6.13</v>
          </cell>
        </row>
        <row r="580">
          <cell r="I580">
            <v>157</v>
          </cell>
          <cell r="O580">
            <v>2.1</v>
          </cell>
        </row>
        <row r="581">
          <cell r="I581">
            <v>1278</v>
          </cell>
          <cell r="O581">
            <v>8.89</v>
          </cell>
        </row>
        <row r="582">
          <cell r="I582">
            <v>688</v>
          </cell>
          <cell r="O582">
            <v>7.86</v>
          </cell>
        </row>
        <row r="583">
          <cell r="I583">
            <v>231</v>
          </cell>
          <cell r="O583">
            <v>2.72</v>
          </cell>
        </row>
        <row r="585">
          <cell r="I585">
            <v>16566</v>
          </cell>
          <cell r="O585">
            <v>704.57</v>
          </cell>
        </row>
        <row r="586">
          <cell r="I586">
            <v>7202</v>
          </cell>
          <cell r="O586">
            <v>42.63</v>
          </cell>
        </row>
        <row r="587">
          <cell r="I587">
            <v>1823</v>
          </cell>
          <cell r="O587">
            <v>13.05</v>
          </cell>
        </row>
        <row r="588">
          <cell r="I588">
            <v>236</v>
          </cell>
          <cell r="O588">
            <v>1.69</v>
          </cell>
        </row>
        <row r="589">
          <cell r="I589">
            <v>1587</v>
          </cell>
          <cell r="O589">
            <v>11.55</v>
          </cell>
        </row>
        <row r="590">
          <cell r="I590">
            <v>914</v>
          </cell>
          <cell r="O590">
            <v>5.1100000000000003</v>
          </cell>
        </row>
        <row r="591">
          <cell r="I591">
            <v>2184</v>
          </cell>
          <cell r="O591">
            <v>12.79</v>
          </cell>
        </row>
        <row r="592">
          <cell r="I592">
            <v>417</v>
          </cell>
          <cell r="O592">
            <v>4.95</v>
          </cell>
        </row>
        <row r="594">
          <cell r="I594">
            <v>9453</v>
          </cell>
          <cell r="O594">
            <v>745.35</v>
          </cell>
        </row>
        <row r="595">
          <cell r="I595">
            <v>6208</v>
          </cell>
          <cell r="O595">
            <v>35.58</v>
          </cell>
        </row>
        <row r="596">
          <cell r="I596">
            <v>918</v>
          </cell>
          <cell r="O596">
            <v>6.9</v>
          </cell>
        </row>
        <row r="597">
          <cell r="I597">
            <v>245</v>
          </cell>
          <cell r="O597">
            <v>1.48</v>
          </cell>
        </row>
        <row r="599">
          <cell r="I599">
            <v>108345</v>
          </cell>
          <cell r="O599">
            <v>1130.18</v>
          </cell>
        </row>
        <row r="600">
          <cell r="I600">
            <v>103453</v>
          </cell>
          <cell r="O600">
            <v>489.23</v>
          </cell>
        </row>
        <row r="601">
          <cell r="I601">
            <v>51063</v>
          </cell>
          <cell r="O601">
            <v>189.32</v>
          </cell>
        </row>
        <row r="602">
          <cell r="I602">
            <v>118</v>
          </cell>
          <cell r="O602">
            <v>1.59</v>
          </cell>
        </row>
        <row r="603">
          <cell r="I603">
            <v>879</v>
          </cell>
          <cell r="O603">
            <v>6.89</v>
          </cell>
        </row>
        <row r="604">
          <cell r="I604">
            <v>1891</v>
          </cell>
          <cell r="O604">
            <v>8.23</v>
          </cell>
        </row>
        <row r="605">
          <cell r="I605">
            <v>1623</v>
          </cell>
          <cell r="O605">
            <v>8.9499999999999993</v>
          </cell>
        </row>
        <row r="606">
          <cell r="I606">
            <v>2590</v>
          </cell>
          <cell r="O606">
            <v>14.7</v>
          </cell>
        </row>
        <row r="607">
          <cell r="I607">
            <v>854</v>
          </cell>
          <cell r="O607">
            <v>4.22</v>
          </cell>
        </row>
        <row r="608">
          <cell r="I608">
            <v>2096</v>
          </cell>
          <cell r="O608">
            <v>13.82</v>
          </cell>
        </row>
        <row r="610">
          <cell r="I610">
            <v>12975</v>
          </cell>
          <cell r="O610">
            <v>309.49</v>
          </cell>
        </row>
        <row r="611">
          <cell r="I611">
            <v>7345</v>
          </cell>
          <cell r="O611">
            <v>38.56</v>
          </cell>
        </row>
        <row r="612">
          <cell r="I612">
            <v>4064</v>
          </cell>
          <cell r="O612">
            <v>25.9</v>
          </cell>
        </row>
        <row r="614">
          <cell r="I614">
            <v>22679</v>
          </cell>
          <cell r="O614">
            <v>831.59</v>
          </cell>
        </row>
        <row r="615">
          <cell r="I615">
            <v>20067</v>
          </cell>
          <cell r="O615">
            <v>98.24</v>
          </cell>
        </row>
        <row r="616">
          <cell r="I616">
            <v>1205</v>
          </cell>
          <cell r="O616">
            <v>12.41</v>
          </cell>
        </row>
        <row r="617">
          <cell r="I617">
            <v>542</v>
          </cell>
          <cell r="O617">
            <v>7.17</v>
          </cell>
        </row>
        <row r="619">
          <cell r="I619">
            <v>11887</v>
          </cell>
          <cell r="O619">
            <v>738.68</v>
          </cell>
        </row>
        <row r="620">
          <cell r="I620">
            <v>1984</v>
          </cell>
          <cell r="O620">
            <v>17.13</v>
          </cell>
        </row>
        <row r="621">
          <cell r="I621">
            <v>465</v>
          </cell>
          <cell r="O621">
            <v>3.95</v>
          </cell>
        </row>
        <row r="622">
          <cell r="I622">
            <v>1544</v>
          </cell>
          <cell r="O622">
            <v>16.899999999999999</v>
          </cell>
        </row>
        <row r="623">
          <cell r="I623">
            <v>243</v>
          </cell>
          <cell r="O623">
            <v>3.25</v>
          </cell>
        </row>
        <row r="624">
          <cell r="I624">
            <v>698</v>
          </cell>
          <cell r="O624">
            <v>9.39</v>
          </cell>
        </row>
        <row r="625">
          <cell r="I625">
            <v>2586</v>
          </cell>
          <cell r="O625">
            <v>18.86</v>
          </cell>
        </row>
        <row r="626">
          <cell r="I626">
            <v>403</v>
          </cell>
          <cell r="O626">
            <v>5.09</v>
          </cell>
        </row>
        <row r="628">
          <cell r="I628">
            <v>17079</v>
          </cell>
          <cell r="O628">
            <v>672.87</v>
          </cell>
        </row>
        <row r="629">
          <cell r="I629">
            <v>3662</v>
          </cell>
          <cell r="O629">
            <v>33</v>
          </cell>
        </row>
        <row r="630">
          <cell r="I630">
            <v>773</v>
          </cell>
          <cell r="O630">
            <v>9.06</v>
          </cell>
        </row>
        <row r="631">
          <cell r="I631">
            <v>1857</v>
          </cell>
          <cell r="O631">
            <v>16.989999999999998</v>
          </cell>
        </row>
        <row r="633">
          <cell r="I633">
            <v>20079</v>
          </cell>
          <cell r="O633">
            <v>617.83000000000004</v>
          </cell>
        </row>
        <row r="634">
          <cell r="I634">
            <v>9340</v>
          </cell>
          <cell r="O634">
            <v>48.95</v>
          </cell>
        </row>
        <row r="635">
          <cell r="I635">
            <v>354</v>
          </cell>
          <cell r="O635">
            <v>10.17</v>
          </cell>
        </row>
        <row r="636">
          <cell r="I636">
            <v>2034</v>
          </cell>
          <cell r="O636">
            <v>17.2</v>
          </cell>
        </row>
        <row r="637">
          <cell r="I637">
            <v>1529</v>
          </cell>
          <cell r="O637">
            <v>17.12</v>
          </cell>
        </row>
        <row r="638">
          <cell r="I638">
            <v>585</v>
          </cell>
          <cell r="O638">
            <v>6.39</v>
          </cell>
        </row>
        <row r="639">
          <cell r="I639">
            <v>389</v>
          </cell>
          <cell r="O639">
            <v>2.38</v>
          </cell>
        </row>
        <row r="641">
          <cell r="I641">
            <v>12094</v>
          </cell>
          <cell r="O641">
            <v>852.66</v>
          </cell>
        </row>
        <row r="642">
          <cell r="I642">
            <v>4264</v>
          </cell>
          <cell r="O642">
            <v>33.369999999999997</v>
          </cell>
        </row>
        <row r="643">
          <cell r="I643">
            <v>625</v>
          </cell>
          <cell r="O643">
            <v>6.73</v>
          </cell>
        </row>
        <row r="644">
          <cell r="I644">
            <v>797</v>
          </cell>
          <cell r="O644">
            <v>8.94</v>
          </cell>
        </row>
        <row r="645">
          <cell r="I645">
            <v>1069</v>
          </cell>
          <cell r="O645">
            <v>12.02</v>
          </cell>
        </row>
        <row r="646">
          <cell r="I646">
            <v>653</v>
          </cell>
          <cell r="O646">
            <v>10.02</v>
          </cell>
        </row>
        <row r="647">
          <cell r="I647">
            <v>208</v>
          </cell>
          <cell r="O647">
            <v>5.19</v>
          </cell>
        </row>
        <row r="648">
          <cell r="I648">
            <v>1107</v>
          </cell>
          <cell r="O648">
            <v>13.98</v>
          </cell>
        </row>
        <row r="650">
          <cell r="I650">
            <v>7795</v>
          </cell>
          <cell r="O650">
            <v>354.58</v>
          </cell>
        </row>
        <row r="651">
          <cell r="I651">
            <v>201</v>
          </cell>
          <cell r="O651">
            <v>2.92</v>
          </cell>
        </row>
        <row r="652">
          <cell r="I652">
            <v>1741</v>
          </cell>
          <cell r="O652">
            <v>9.69</v>
          </cell>
        </row>
        <row r="654">
          <cell r="I654">
            <v>64998</v>
          </cell>
          <cell r="O654">
            <v>862.88</v>
          </cell>
        </row>
        <row r="655">
          <cell r="I655">
            <v>70783</v>
          </cell>
          <cell r="O655">
            <v>288.98</v>
          </cell>
        </row>
        <row r="656">
          <cell r="I656">
            <v>44595</v>
          </cell>
          <cell r="O656">
            <v>104.82</v>
          </cell>
        </row>
        <row r="657">
          <cell r="I657">
            <v>1838</v>
          </cell>
          <cell r="O657">
            <v>10.83</v>
          </cell>
        </row>
        <row r="658">
          <cell r="I658">
            <v>600</v>
          </cell>
          <cell r="O658">
            <v>4.29</v>
          </cell>
        </row>
        <row r="659">
          <cell r="I659">
            <v>1330</v>
          </cell>
          <cell r="O659">
            <v>7.8</v>
          </cell>
        </row>
        <row r="660">
          <cell r="I660">
            <v>1757</v>
          </cell>
          <cell r="O660">
            <v>36.1</v>
          </cell>
        </row>
        <row r="662">
          <cell r="I662">
            <v>8543</v>
          </cell>
          <cell r="O662">
            <v>562.25</v>
          </cell>
        </row>
        <row r="663">
          <cell r="I663">
            <v>5275</v>
          </cell>
          <cell r="O663">
            <v>32.299999999999997</v>
          </cell>
        </row>
        <row r="664">
          <cell r="I664">
            <v>288</v>
          </cell>
          <cell r="O664">
            <v>3.83</v>
          </cell>
        </row>
        <row r="665">
          <cell r="I665">
            <v>553</v>
          </cell>
          <cell r="O665">
            <v>4.42</v>
          </cell>
        </row>
        <row r="666">
          <cell r="I666">
            <v>696</v>
          </cell>
          <cell r="O666">
            <v>6.21</v>
          </cell>
        </row>
        <row r="668">
          <cell r="I668">
            <v>4542</v>
          </cell>
          <cell r="O668">
            <v>264.55</v>
          </cell>
        </row>
        <row r="669">
          <cell r="I669">
            <v>2000</v>
          </cell>
          <cell r="O669">
            <v>9.8699999999999992</v>
          </cell>
        </row>
        <row r="670">
          <cell r="I670">
            <v>545</v>
          </cell>
          <cell r="O670">
            <v>4.82</v>
          </cell>
        </row>
        <row r="672">
          <cell r="I672">
            <v>61465</v>
          </cell>
          <cell r="O672">
            <v>563.26</v>
          </cell>
        </row>
        <row r="673">
          <cell r="I673">
            <v>117298</v>
          </cell>
          <cell r="O673">
            <v>551.04999999999995</v>
          </cell>
        </row>
        <row r="674">
          <cell r="I674">
            <v>1373</v>
          </cell>
          <cell r="O674">
            <v>15.27</v>
          </cell>
        </row>
        <row r="676">
          <cell r="I676">
            <v>6537</v>
          </cell>
          <cell r="O676">
            <v>398.19</v>
          </cell>
        </row>
        <row r="677">
          <cell r="I677">
            <v>4831</v>
          </cell>
          <cell r="O677">
            <v>35.78</v>
          </cell>
        </row>
        <row r="678">
          <cell r="I678">
            <v>952</v>
          </cell>
          <cell r="O678">
            <v>11.02</v>
          </cell>
        </row>
        <row r="679">
          <cell r="I679">
            <v>555</v>
          </cell>
          <cell r="O679">
            <v>5.41</v>
          </cell>
        </row>
        <row r="680">
          <cell r="I680">
            <v>1409</v>
          </cell>
          <cell r="O680">
            <v>13.92</v>
          </cell>
        </row>
        <row r="681">
          <cell r="I681">
            <v>416</v>
          </cell>
          <cell r="O681">
            <v>7.16</v>
          </cell>
        </row>
        <row r="682">
          <cell r="I682">
            <v>456</v>
          </cell>
          <cell r="O682">
            <v>3.75</v>
          </cell>
        </row>
        <row r="683">
          <cell r="I683">
            <v>283</v>
          </cell>
          <cell r="O683">
            <v>4.8499999999999996</v>
          </cell>
        </row>
        <row r="685">
          <cell r="I685">
            <v>44357</v>
          </cell>
          <cell r="O685">
            <v>840.22</v>
          </cell>
        </row>
        <row r="686">
          <cell r="I686">
            <v>58389</v>
          </cell>
          <cell r="O686">
            <v>348.24</v>
          </cell>
        </row>
        <row r="687">
          <cell r="I687">
            <v>238</v>
          </cell>
          <cell r="O687">
            <v>1.82</v>
          </cell>
        </row>
        <row r="688">
          <cell r="I688">
            <v>1012</v>
          </cell>
          <cell r="O688">
            <v>7.02</v>
          </cell>
        </row>
        <row r="689">
          <cell r="I689">
            <v>2157</v>
          </cell>
          <cell r="O689">
            <v>13.56</v>
          </cell>
        </row>
        <row r="691">
          <cell r="I691">
            <v>13671</v>
          </cell>
          <cell r="O691">
            <v>728.32</v>
          </cell>
        </row>
        <row r="692">
          <cell r="I692">
            <v>10440</v>
          </cell>
          <cell r="O692">
            <v>68.28</v>
          </cell>
        </row>
        <row r="693">
          <cell r="I693">
            <v>5277</v>
          </cell>
          <cell r="O693">
            <v>33.130000000000003</v>
          </cell>
        </row>
        <row r="694">
          <cell r="I694">
            <v>798</v>
          </cell>
          <cell r="O694">
            <v>7.58</v>
          </cell>
        </row>
        <row r="695">
          <cell r="I695">
            <v>349</v>
          </cell>
          <cell r="O695">
            <v>5.09</v>
          </cell>
        </row>
        <row r="696">
          <cell r="I696">
            <v>441</v>
          </cell>
          <cell r="O696">
            <v>4.12</v>
          </cell>
        </row>
        <row r="698">
          <cell r="I698">
            <v>5480</v>
          </cell>
          <cell r="O698">
            <v>543.51</v>
          </cell>
        </row>
        <row r="699">
          <cell r="I699">
            <v>212</v>
          </cell>
          <cell r="O699">
            <v>1.47</v>
          </cell>
        </row>
        <row r="700">
          <cell r="I700">
            <v>120</v>
          </cell>
          <cell r="O700">
            <v>3.14</v>
          </cell>
        </row>
        <row r="701">
          <cell r="I701">
            <v>678</v>
          </cell>
          <cell r="O701">
            <v>7.62</v>
          </cell>
        </row>
        <row r="702">
          <cell r="I702">
            <v>1950</v>
          </cell>
          <cell r="O702">
            <v>15.02</v>
          </cell>
        </row>
        <row r="704">
          <cell r="I704">
            <v>48462</v>
          </cell>
          <cell r="O704">
            <v>750.63</v>
          </cell>
        </row>
        <row r="705">
          <cell r="I705">
            <v>6712</v>
          </cell>
          <cell r="O705">
            <v>43.48</v>
          </cell>
        </row>
        <row r="706">
          <cell r="I706">
            <v>3693</v>
          </cell>
          <cell r="O706">
            <v>26.65</v>
          </cell>
        </row>
        <row r="707">
          <cell r="I707">
            <v>644</v>
          </cell>
          <cell r="O707">
            <v>6.45</v>
          </cell>
        </row>
        <row r="708">
          <cell r="I708">
            <v>830</v>
          </cell>
          <cell r="O708">
            <v>8.14</v>
          </cell>
        </row>
        <row r="709">
          <cell r="I709">
            <v>3344</v>
          </cell>
          <cell r="O709">
            <v>21.9</v>
          </cell>
        </row>
        <row r="710">
          <cell r="I710">
            <v>213</v>
          </cell>
          <cell r="O710">
            <v>2.27</v>
          </cell>
        </row>
        <row r="712">
          <cell r="I712">
            <v>19577</v>
          </cell>
          <cell r="O712">
            <v>771.06</v>
          </cell>
        </row>
        <row r="713">
          <cell r="I713">
            <v>6371</v>
          </cell>
          <cell r="O713">
            <v>42.93</v>
          </cell>
        </row>
        <row r="714">
          <cell r="I714">
            <v>529</v>
          </cell>
          <cell r="O714">
            <v>5.74</v>
          </cell>
        </row>
        <row r="715">
          <cell r="I715">
            <v>0</v>
          </cell>
          <cell r="O715">
            <v>0</v>
          </cell>
        </row>
        <row r="716">
          <cell r="I716">
            <v>189</v>
          </cell>
          <cell r="O716">
            <v>2.54</v>
          </cell>
        </row>
        <row r="717">
          <cell r="I717">
            <v>99</v>
          </cell>
          <cell r="O717">
            <v>1.85</v>
          </cell>
        </row>
        <row r="718">
          <cell r="I718">
            <v>1323</v>
          </cell>
          <cell r="O718">
            <v>9.93</v>
          </cell>
        </row>
        <row r="719">
          <cell r="I719">
            <v>94</v>
          </cell>
          <cell r="O719">
            <v>2.76</v>
          </cell>
        </row>
        <row r="721">
          <cell r="I721">
            <v>21382</v>
          </cell>
          <cell r="O721">
            <v>686.25</v>
          </cell>
        </row>
        <row r="722">
          <cell r="I722">
            <v>35720</v>
          </cell>
          <cell r="O722">
            <v>192.34</v>
          </cell>
        </row>
        <row r="723">
          <cell r="I723">
            <v>150</v>
          </cell>
          <cell r="O723">
            <v>0.25</v>
          </cell>
        </row>
        <row r="724">
          <cell r="I724">
            <v>1751</v>
          </cell>
          <cell r="O724">
            <v>14.84</v>
          </cell>
        </row>
        <row r="725">
          <cell r="I725">
            <v>2748</v>
          </cell>
          <cell r="O725">
            <v>20.61</v>
          </cell>
        </row>
        <row r="726">
          <cell r="I726">
            <v>679</v>
          </cell>
          <cell r="O726">
            <v>5.37</v>
          </cell>
        </row>
        <row r="727">
          <cell r="I727">
            <v>261</v>
          </cell>
          <cell r="O727">
            <v>2.13</v>
          </cell>
        </row>
        <row r="728">
          <cell r="I728">
            <v>145</v>
          </cell>
          <cell r="O728">
            <v>1.72</v>
          </cell>
        </row>
        <row r="729">
          <cell r="I729">
            <v>714</v>
          </cell>
          <cell r="O729">
            <v>4.75</v>
          </cell>
        </row>
        <row r="730">
          <cell r="I730">
            <v>335</v>
          </cell>
          <cell r="O730">
            <v>1.99</v>
          </cell>
        </row>
        <row r="731">
          <cell r="I731">
            <v>1681</v>
          </cell>
          <cell r="O731">
            <v>10.8</v>
          </cell>
        </row>
        <row r="732">
          <cell r="I732">
            <v>455</v>
          </cell>
          <cell r="O732">
            <v>4.29</v>
          </cell>
        </row>
        <row r="733">
          <cell r="I733">
            <v>129</v>
          </cell>
          <cell r="O733">
            <v>0.69</v>
          </cell>
        </row>
        <row r="734">
          <cell r="I734">
            <v>332</v>
          </cell>
          <cell r="O734">
            <v>1.71</v>
          </cell>
        </row>
        <row r="735">
          <cell r="I735">
            <v>71</v>
          </cell>
          <cell r="O735">
            <v>0.41</v>
          </cell>
        </row>
        <row r="737">
          <cell r="I737">
            <v>13125</v>
          </cell>
          <cell r="O737">
            <v>711.95</v>
          </cell>
        </row>
        <row r="738">
          <cell r="I738">
            <v>10308</v>
          </cell>
          <cell r="O738">
            <v>66.69</v>
          </cell>
        </row>
        <row r="739">
          <cell r="I739">
            <v>580</v>
          </cell>
          <cell r="O739">
            <v>5.4</v>
          </cell>
        </row>
        <row r="740">
          <cell r="I740">
            <v>3266</v>
          </cell>
          <cell r="O740">
            <v>19.16</v>
          </cell>
        </row>
        <row r="741">
          <cell r="I741">
            <v>173</v>
          </cell>
          <cell r="O741">
            <v>1.79</v>
          </cell>
        </row>
        <row r="742">
          <cell r="I742">
            <v>271</v>
          </cell>
          <cell r="O742">
            <v>2.52</v>
          </cell>
        </row>
        <row r="743">
          <cell r="I743">
            <v>72</v>
          </cell>
          <cell r="O743">
            <v>1.57</v>
          </cell>
        </row>
        <row r="745">
          <cell r="I745">
            <v>13236</v>
          </cell>
          <cell r="O745">
            <v>915.17</v>
          </cell>
        </row>
        <row r="746">
          <cell r="I746">
            <v>5508</v>
          </cell>
          <cell r="O746">
            <v>36.880000000000003</v>
          </cell>
        </row>
        <row r="747">
          <cell r="I747">
            <v>1631</v>
          </cell>
          <cell r="O747">
            <v>9.59</v>
          </cell>
        </row>
        <row r="748">
          <cell r="I748">
            <v>390</v>
          </cell>
          <cell r="O748">
            <v>6.65</v>
          </cell>
        </row>
        <row r="749">
          <cell r="I749">
            <v>523</v>
          </cell>
          <cell r="O749">
            <v>5.52</v>
          </cell>
        </row>
        <row r="750">
          <cell r="I750">
            <v>1919</v>
          </cell>
          <cell r="O750">
            <v>9.5299999999999994</v>
          </cell>
        </row>
        <row r="751">
          <cell r="I751">
            <v>531</v>
          </cell>
          <cell r="O751">
            <v>4.4000000000000004</v>
          </cell>
        </row>
        <row r="752">
          <cell r="I752">
            <v>950</v>
          </cell>
          <cell r="O752">
            <v>7.67</v>
          </cell>
        </row>
        <row r="754">
          <cell r="I754">
            <v>20338</v>
          </cell>
          <cell r="O754">
            <v>629.99</v>
          </cell>
        </row>
        <row r="755">
          <cell r="I755">
            <v>9892</v>
          </cell>
          <cell r="O755">
            <v>50.8</v>
          </cell>
        </row>
        <row r="756">
          <cell r="I756">
            <v>1870</v>
          </cell>
          <cell r="O756">
            <v>8.86</v>
          </cell>
        </row>
        <row r="757">
          <cell r="I757">
            <v>273</v>
          </cell>
          <cell r="O757">
            <v>2.08</v>
          </cell>
        </row>
        <row r="758">
          <cell r="I758">
            <v>1818</v>
          </cell>
          <cell r="O758">
            <v>10.39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73AF-83DE-41B7-8629-E0DA32D45A1D}">
  <dimension ref="A1:T768"/>
  <sheetViews>
    <sheetView tabSelected="1" workbookViewId="0">
      <pane ySplit="6" topLeftCell="A708" activePane="bottomLeft" state="frozen"/>
      <selection pane="bottomLeft" activeCell="R738" sqref="R738"/>
    </sheetView>
  </sheetViews>
  <sheetFormatPr defaultColWidth="9.109375" defaultRowHeight="14.4" x14ac:dyDescent="0.3"/>
  <cols>
    <col min="1" max="1" width="9.109375" style="3"/>
    <col min="2" max="2" width="2.109375" customWidth="1"/>
    <col min="3" max="3" width="22.5546875" bestFit="1" customWidth="1"/>
    <col min="4" max="4" width="3.33203125" customWidth="1"/>
    <col min="5" max="5" width="14.44140625" bestFit="1" customWidth="1"/>
    <col min="6" max="6" width="2.109375" customWidth="1"/>
    <col min="7" max="7" width="15" hidden="1" customWidth="1"/>
    <col min="8" max="8" width="12.33203125" hidden="1" customWidth="1"/>
    <col min="9" max="9" width="13.88671875" customWidth="1"/>
    <col min="10" max="10" width="3.44140625" bestFit="1" customWidth="1"/>
    <col min="11" max="11" width="10.5546875" customWidth="1"/>
    <col min="12" max="12" width="2.109375" customWidth="1"/>
    <col min="13" max="13" width="10.5546875" customWidth="1"/>
    <col min="14" max="14" width="2.109375" customWidth="1"/>
    <col min="15" max="15" width="10.6640625" customWidth="1"/>
    <col min="19" max="19" width="9.5546875" bestFit="1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x14ac:dyDescent="0.3">
      <c r="A5" s="3" t="s">
        <v>3</v>
      </c>
      <c r="B5" s="3"/>
      <c r="C5" s="3" t="s">
        <v>4</v>
      </c>
      <c r="D5" s="3"/>
      <c r="E5" s="3" t="s">
        <v>5</v>
      </c>
      <c r="F5" s="3"/>
      <c r="G5" t="s">
        <v>6</v>
      </c>
      <c r="I5" s="3" t="s">
        <v>5</v>
      </c>
      <c r="J5" s="3"/>
      <c r="K5" s="4" t="s">
        <v>7</v>
      </c>
      <c r="L5" s="4"/>
      <c r="M5" s="4"/>
      <c r="N5" s="3"/>
      <c r="O5" s="3" t="s">
        <v>8</v>
      </c>
    </row>
    <row r="6" spans="1:15" x14ac:dyDescent="0.3">
      <c r="A6" s="5" t="s">
        <v>9</v>
      </c>
      <c r="B6" s="3"/>
      <c r="C6" s="5" t="s">
        <v>5</v>
      </c>
      <c r="D6" s="3"/>
      <c r="E6" s="5" t="s">
        <v>10</v>
      </c>
      <c r="F6" s="3"/>
      <c r="G6" s="5" t="s">
        <v>11</v>
      </c>
      <c r="H6" s="5" t="s">
        <v>12</v>
      </c>
      <c r="I6" s="5" t="s">
        <v>13</v>
      </c>
      <c r="J6" s="3"/>
      <c r="K6" s="5" t="s">
        <v>14</v>
      </c>
      <c r="L6" s="3"/>
      <c r="M6" s="5" t="s">
        <v>15</v>
      </c>
      <c r="N6" s="3"/>
      <c r="O6" s="5" t="s">
        <v>16</v>
      </c>
    </row>
    <row r="7" spans="1:15" x14ac:dyDescent="0.3">
      <c r="A7" s="3">
        <v>1</v>
      </c>
      <c r="C7" s="6" t="s">
        <v>17</v>
      </c>
      <c r="E7" t="s">
        <v>18</v>
      </c>
      <c r="G7" s="7">
        <v>18848</v>
      </c>
      <c r="I7" s="7">
        <f>'[1]Worksheet vs Peoplesoft'!I8</f>
        <v>19581</v>
      </c>
      <c r="K7" s="7">
        <f>SUMIFS('[1]Pass Cars &amp; Totals'!$B$4:$B$95,'[1]Pass Cars &amp; Totals'!$A$4:$A$95,Worksheet!C7)</f>
        <v>19448</v>
      </c>
      <c r="M7" s="7">
        <f>SUMIFS('[1]Pass Cars &amp; Totals'!$C$4:$C$95,'[1]Pass Cars &amp; Totals'!$A$4:$A$95,Worksheet!C7)</f>
        <v>36168</v>
      </c>
      <c r="O7" s="8">
        <f>'[1]Worksheet vs Peoplesoft'!O8</f>
        <v>673.48</v>
      </c>
    </row>
    <row r="8" spans="1:15" x14ac:dyDescent="0.3">
      <c r="A8" s="3">
        <v>1</v>
      </c>
      <c r="C8" s="9" t="s">
        <v>19</v>
      </c>
      <c r="E8" t="s">
        <v>20</v>
      </c>
      <c r="G8" s="7">
        <v>9405</v>
      </c>
      <c r="I8" s="7">
        <f>'[1]Worksheet vs Peoplesoft'!I9</f>
        <v>9913</v>
      </c>
      <c r="K8" s="10"/>
      <c r="M8" s="10"/>
      <c r="O8" s="8">
        <f>'[1]Worksheet vs Peoplesoft'!O9</f>
        <v>60.396000000000072</v>
      </c>
    </row>
    <row r="9" spans="1:15" x14ac:dyDescent="0.3">
      <c r="A9" s="3">
        <v>1</v>
      </c>
      <c r="C9" s="9" t="s">
        <v>21</v>
      </c>
      <c r="E9" t="s">
        <v>20</v>
      </c>
      <c r="G9" s="7">
        <v>3999</v>
      </c>
      <c r="I9" s="7">
        <f>'[1]Worksheet vs Peoplesoft'!I10</f>
        <v>4173</v>
      </c>
      <c r="K9" s="10"/>
      <c r="M9" s="10"/>
      <c r="O9" s="8">
        <f>'[1]Worksheet vs Peoplesoft'!O10</f>
        <v>28.45</v>
      </c>
    </row>
    <row r="10" spans="1:15" x14ac:dyDescent="0.3">
      <c r="A10" s="3">
        <v>1</v>
      </c>
      <c r="C10" s="9" t="s">
        <v>22</v>
      </c>
      <c r="E10" t="s">
        <v>20</v>
      </c>
      <c r="G10" s="7">
        <v>1293</v>
      </c>
      <c r="I10" s="7">
        <f>'[1]Worksheet vs Peoplesoft'!I11</f>
        <v>1257</v>
      </c>
      <c r="K10" s="10"/>
      <c r="M10" s="10"/>
      <c r="O10" s="8">
        <f>'[1]Worksheet vs Peoplesoft'!O11</f>
        <v>10.66</v>
      </c>
    </row>
    <row r="11" spans="1:15" x14ac:dyDescent="0.3">
      <c r="A11" s="3">
        <v>1</v>
      </c>
      <c r="C11" s="9" t="s">
        <v>23</v>
      </c>
      <c r="E11" t="s">
        <v>20</v>
      </c>
      <c r="G11" s="7">
        <v>842</v>
      </c>
      <c r="I11" s="7">
        <f>'[1]Worksheet vs Peoplesoft'!I12</f>
        <v>885</v>
      </c>
      <c r="K11" s="10"/>
      <c r="M11" s="10"/>
      <c r="O11" s="8">
        <f>'[1]Worksheet vs Peoplesoft'!O12</f>
        <v>6</v>
      </c>
    </row>
    <row r="12" spans="1:15" s="12" customFormat="1" ht="15.75" customHeight="1" x14ac:dyDescent="0.3">
      <c r="A12" s="11"/>
      <c r="E12" s="12" t="s">
        <v>24</v>
      </c>
      <c r="G12" s="13">
        <f>SUM(G7:G11)</f>
        <v>34387</v>
      </c>
      <c r="H12" s="13">
        <f>SUM(H7:H11)</f>
        <v>0</v>
      </c>
      <c r="I12" s="13">
        <f>SUM(I7:I11)</f>
        <v>35809</v>
      </c>
      <c r="K12" s="13">
        <f>SUM(K7:K11)</f>
        <v>19448</v>
      </c>
      <c r="M12" s="13">
        <f>SUM(M7:M11)</f>
        <v>36168</v>
      </c>
      <c r="O12" s="14">
        <f>SUM(O7:O11)</f>
        <v>778.9860000000001</v>
      </c>
    </row>
    <row r="13" spans="1:15" ht="15.75" customHeight="1" x14ac:dyDescent="0.3">
      <c r="A13" s="3">
        <v>2</v>
      </c>
      <c r="C13" s="9" t="s">
        <v>25</v>
      </c>
      <c r="E13" t="s">
        <v>18</v>
      </c>
      <c r="G13" s="7">
        <v>72907</v>
      </c>
      <c r="I13" s="7">
        <f>'[1]Worksheet vs Peoplesoft'!I14</f>
        <v>89105</v>
      </c>
      <c r="J13" s="15"/>
      <c r="K13" s="7">
        <f>SUMIFS('[1]Pass Cars &amp; Totals'!$B$4:$B$95,'[1]Pass Cars &amp; Totals'!$A$4:$A$95,Worksheet!C13)</f>
        <v>269047</v>
      </c>
      <c r="M13" s="7">
        <f>SUMIFS('[1]Pass Cars &amp; Totals'!$C$4:$C$95,'[1]Pass Cars &amp; Totals'!$A$4:$A$95,Worksheet!C13)</f>
        <v>381292</v>
      </c>
      <c r="O13" s="8">
        <f>'[1]Worksheet vs Peoplesoft'!O14</f>
        <v>1331.3</v>
      </c>
    </row>
    <row r="14" spans="1:15" ht="15.75" customHeight="1" x14ac:dyDescent="0.3">
      <c r="A14" s="3">
        <v>2</v>
      </c>
      <c r="C14" s="9" t="s">
        <v>26</v>
      </c>
      <c r="E14" t="s">
        <v>20</v>
      </c>
      <c r="G14" s="7">
        <v>253689</v>
      </c>
      <c r="I14" s="7">
        <f>'[1]Worksheet vs Peoplesoft'!I15</f>
        <v>263886</v>
      </c>
      <c r="K14" s="10"/>
      <c r="M14" s="10"/>
      <c r="O14" s="8">
        <f>'[1]Worksheet vs Peoplesoft'!O15</f>
        <v>1153.51</v>
      </c>
    </row>
    <row r="15" spans="1:15" ht="15.75" customHeight="1" x14ac:dyDescent="0.3">
      <c r="A15" s="3">
        <v>2</v>
      </c>
      <c r="C15" s="9" t="s">
        <v>27</v>
      </c>
      <c r="E15" t="s">
        <v>20</v>
      </c>
      <c r="G15" s="7">
        <v>14794</v>
      </c>
      <c r="I15" s="7">
        <f>'[1]Worksheet vs Peoplesoft'!I16</f>
        <v>15583</v>
      </c>
      <c r="K15" s="10"/>
      <c r="M15" s="10"/>
      <c r="O15" s="8">
        <f>'[1]Worksheet vs Peoplesoft'!O16</f>
        <v>84.87</v>
      </c>
    </row>
    <row r="16" spans="1:15" ht="15.75" customHeight="1" x14ac:dyDescent="0.3">
      <c r="A16" s="3">
        <v>2</v>
      </c>
      <c r="C16" s="9" t="s">
        <v>28</v>
      </c>
      <c r="E16" t="s">
        <v>20</v>
      </c>
      <c r="G16" s="7">
        <v>1520</v>
      </c>
      <c r="I16" s="7">
        <f>'[1]Worksheet vs Peoplesoft'!I17</f>
        <v>1551</v>
      </c>
      <c r="K16" s="10"/>
      <c r="M16" s="10"/>
      <c r="O16" s="8">
        <f>'[1]Worksheet vs Peoplesoft'!O17</f>
        <v>9.07</v>
      </c>
    </row>
    <row r="17" spans="1:15" ht="15.75" customHeight="1" x14ac:dyDescent="0.3">
      <c r="A17" s="3">
        <v>2</v>
      </c>
      <c r="C17" s="9" t="s">
        <v>29</v>
      </c>
      <c r="E17" t="s">
        <v>20</v>
      </c>
      <c r="G17" s="7">
        <v>1053</v>
      </c>
      <c r="I17" s="7">
        <f>'[1]Worksheet vs Peoplesoft'!I18</f>
        <v>1112</v>
      </c>
      <c r="K17" s="10"/>
      <c r="M17" s="10"/>
      <c r="O17" s="8">
        <f>'[1]Worksheet vs Peoplesoft'!O18</f>
        <v>7.81</v>
      </c>
    </row>
    <row r="18" spans="1:15" ht="15.75" customHeight="1" x14ac:dyDescent="0.3">
      <c r="A18" s="3">
        <v>2</v>
      </c>
      <c r="C18" s="9" t="s">
        <v>30</v>
      </c>
      <c r="E18" t="s">
        <v>20</v>
      </c>
      <c r="G18" s="7">
        <v>6399</v>
      </c>
      <c r="I18" s="7">
        <f>'[1]Worksheet vs Peoplesoft'!I19</f>
        <v>9141</v>
      </c>
      <c r="J18" s="15"/>
      <c r="K18" s="10"/>
      <c r="M18" s="10"/>
      <c r="O18" s="8">
        <f>'[1]Worksheet vs Peoplesoft'!O19</f>
        <v>67.239999999999995</v>
      </c>
    </row>
    <row r="19" spans="1:15" ht="15.75" customHeight="1" x14ac:dyDescent="0.3">
      <c r="A19" s="3">
        <v>2</v>
      </c>
      <c r="C19" s="9" t="s">
        <v>31</v>
      </c>
      <c r="E19" t="s">
        <v>20</v>
      </c>
      <c r="G19" s="7">
        <v>1235</v>
      </c>
      <c r="I19" s="7">
        <f>'[1]Worksheet vs Peoplesoft'!I20</f>
        <v>1294</v>
      </c>
      <c r="K19" s="10"/>
      <c r="M19" s="10"/>
      <c r="O19" s="8">
        <f>'[1]Worksheet vs Peoplesoft'!O20</f>
        <v>8.2899999999999991</v>
      </c>
    </row>
    <row r="20" spans="1:15" ht="15.75" customHeight="1" x14ac:dyDescent="0.3">
      <c r="A20" s="3">
        <v>2</v>
      </c>
      <c r="C20" s="9" t="s">
        <v>32</v>
      </c>
      <c r="E20" t="s">
        <v>20</v>
      </c>
      <c r="G20" s="16">
        <v>3603</v>
      </c>
      <c r="I20" s="7">
        <f>'[1]Worksheet vs Peoplesoft'!I21</f>
        <v>3624</v>
      </c>
      <c r="K20" s="3"/>
      <c r="M20" s="3"/>
      <c r="O20" s="8">
        <f>'[1]Worksheet vs Peoplesoft'!O21</f>
        <v>19.91</v>
      </c>
    </row>
    <row r="21" spans="1:15" s="12" customFormat="1" ht="15.75" customHeight="1" x14ac:dyDescent="0.3">
      <c r="A21" s="11"/>
      <c r="E21" s="12" t="s">
        <v>24</v>
      </c>
      <c r="G21" s="13">
        <f>SUM(G13:G20)</f>
        <v>355200</v>
      </c>
      <c r="H21" s="13">
        <f>SUM(H13:H20)</f>
        <v>0</v>
      </c>
      <c r="I21" s="13">
        <f>SUM(I13:I20)</f>
        <v>385296</v>
      </c>
      <c r="K21" s="13">
        <f>SUM(K13:K20)</f>
        <v>269047</v>
      </c>
      <c r="M21" s="13">
        <f>SUM(M13:M20)</f>
        <v>381292</v>
      </c>
      <c r="O21" s="14">
        <f>SUM(O13:O20)</f>
        <v>2681.9999999999995</v>
      </c>
    </row>
    <row r="22" spans="1:15" ht="15.75" customHeight="1" x14ac:dyDescent="0.3">
      <c r="A22" s="3">
        <v>3</v>
      </c>
      <c r="C22" s="9" t="s">
        <v>33</v>
      </c>
      <c r="E22" t="s">
        <v>18</v>
      </c>
      <c r="G22" s="7">
        <v>28979</v>
      </c>
      <c r="I22" s="7">
        <f>'[1]Worksheet vs Peoplesoft'!I23</f>
        <v>28166</v>
      </c>
      <c r="K22" s="7">
        <f>SUMIFS('[1]Pass Cars &amp; Totals'!$B$4:$B$95,'[1]Pass Cars &amp; Totals'!$A$4:$A$95,Worksheet!C22)</f>
        <v>56773</v>
      </c>
      <c r="M22" s="7">
        <f>SUMIFS('[1]Pass Cars &amp; Totals'!$C$4:$C$95,'[1]Pass Cars &amp; Totals'!$A$4:$A$95,Worksheet!C22)</f>
        <v>90758</v>
      </c>
      <c r="O22" s="8">
        <f>'[1]Worksheet vs Peoplesoft'!O23</f>
        <v>687.41</v>
      </c>
    </row>
    <row r="23" spans="1:15" ht="15.75" customHeight="1" x14ac:dyDescent="0.3">
      <c r="A23" s="3">
        <v>3</v>
      </c>
      <c r="C23" s="9" t="s">
        <v>34</v>
      </c>
      <c r="E23" t="s">
        <v>20</v>
      </c>
      <c r="G23" s="7">
        <v>44061</v>
      </c>
      <c r="I23" s="7">
        <f>'[1]Worksheet vs Peoplesoft'!I24</f>
        <v>50474</v>
      </c>
      <c r="K23" s="10"/>
      <c r="M23" s="10"/>
      <c r="O23" s="8">
        <f>'[1]Worksheet vs Peoplesoft'!O24</f>
        <v>263</v>
      </c>
    </row>
    <row r="24" spans="1:15" ht="15.75" customHeight="1" x14ac:dyDescent="0.3">
      <c r="A24" s="3">
        <v>3</v>
      </c>
      <c r="C24" s="9" t="s">
        <v>35</v>
      </c>
      <c r="E24" t="s">
        <v>20</v>
      </c>
      <c r="G24" s="7">
        <v>233</v>
      </c>
      <c r="I24" s="7">
        <f>'[1]Worksheet vs Peoplesoft'!I25</f>
        <v>205</v>
      </c>
      <c r="K24" s="10"/>
      <c r="M24" s="10"/>
      <c r="O24" s="8">
        <f>'[1]Worksheet vs Peoplesoft'!O25</f>
        <v>1.58</v>
      </c>
    </row>
    <row r="25" spans="1:15" ht="15.75" customHeight="1" x14ac:dyDescent="0.3">
      <c r="A25" s="3">
        <v>3</v>
      </c>
      <c r="C25" s="9" t="s">
        <v>36</v>
      </c>
      <c r="E25" t="s">
        <v>20</v>
      </c>
      <c r="G25" s="7">
        <v>504</v>
      </c>
      <c r="I25" s="7">
        <f>'[1]Worksheet vs Peoplesoft'!I26</f>
        <v>406</v>
      </c>
      <c r="K25" s="10"/>
      <c r="M25" s="10"/>
      <c r="O25" s="8">
        <f>'[1]Worksheet vs Peoplesoft'!O26</f>
        <v>4.45</v>
      </c>
    </row>
    <row r="26" spans="1:15" ht="15.75" customHeight="1" x14ac:dyDescent="0.3">
      <c r="A26" s="3">
        <v>3</v>
      </c>
      <c r="C26" s="9" t="s">
        <v>37</v>
      </c>
      <c r="E26" t="s">
        <v>20</v>
      </c>
      <c r="G26" s="7">
        <v>362</v>
      </c>
      <c r="I26" s="7">
        <f>'[1]Worksheet vs Peoplesoft'!I27</f>
        <v>317</v>
      </c>
      <c r="K26" s="10"/>
      <c r="M26" s="10"/>
      <c r="O26" s="8">
        <f>'[1]Worksheet vs Peoplesoft'!O27</f>
        <v>3.96</v>
      </c>
    </row>
    <row r="27" spans="1:15" ht="15.75" customHeight="1" x14ac:dyDescent="0.3">
      <c r="A27" s="3">
        <v>3</v>
      </c>
      <c r="C27" s="9" t="s">
        <v>38</v>
      </c>
      <c r="E27" t="s">
        <v>20</v>
      </c>
      <c r="G27" s="7">
        <v>2102</v>
      </c>
      <c r="I27" s="7">
        <f>'[1]Worksheet vs Peoplesoft'!I28</f>
        <v>2099</v>
      </c>
      <c r="K27" s="10"/>
      <c r="M27" s="10"/>
      <c r="O27" s="8">
        <f>'[1]Worksheet vs Peoplesoft'!O28</f>
        <v>13.23</v>
      </c>
    </row>
    <row r="28" spans="1:15" ht="15.75" customHeight="1" x14ac:dyDescent="0.3">
      <c r="A28" s="3">
        <v>3</v>
      </c>
      <c r="C28" s="9" t="s">
        <v>39</v>
      </c>
      <c r="E28" t="s">
        <v>20</v>
      </c>
      <c r="G28" s="7">
        <v>177</v>
      </c>
      <c r="I28" s="7">
        <f>'[1]Worksheet vs Peoplesoft'!I29</f>
        <v>178</v>
      </c>
      <c r="K28" s="10"/>
      <c r="M28" s="10"/>
      <c r="O28" s="8">
        <f>'[1]Worksheet vs Peoplesoft'!O29</f>
        <v>1.38</v>
      </c>
    </row>
    <row r="29" spans="1:15" s="12" customFormat="1" ht="15.75" customHeight="1" x14ac:dyDescent="0.3">
      <c r="A29" s="11"/>
      <c r="E29" s="12" t="s">
        <v>24</v>
      </c>
      <c r="G29" s="13">
        <f>SUM(G22:G28)</f>
        <v>76418</v>
      </c>
      <c r="H29" s="13">
        <f>SUM(H22:H28)</f>
        <v>0</v>
      </c>
      <c r="I29" s="13">
        <f>SUM(I22:I28)</f>
        <v>81845</v>
      </c>
      <c r="K29" s="13">
        <f>SUM(K22:K28)</f>
        <v>56773</v>
      </c>
      <c r="M29" s="13">
        <f>SUM(M22:M28)</f>
        <v>90758</v>
      </c>
      <c r="O29" s="14">
        <f>SUM(O22:O28)</f>
        <v>975.0100000000001</v>
      </c>
    </row>
    <row r="30" spans="1:15" ht="15" customHeight="1" x14ac:dyDescent="0.3">
      <c r="A30" s="3">
        <v>4</v>
      </c>
      <c r="C30" s="6" t="s">
        <v>40</v>
      </c>
      <c r="E30" t="s">
        <v>18</v>
      </c>
      <c r="G30" s="7">
        <v>3115</v>
      </c>
      <c r="I30" s="7">
        <f>'[1]Worksheet vs Peoplesoft'!I31</f>
        <v>3026</v>
      </c>
      <c r="K30" s="7">
        <f>SUMIFS('[1]Pass Cars &amp; Totals'!$B$4:$B$95,'[1]Pass Cars &amp; Totals'!$A$4:$A$95,Worksheet!C30)</f>
        <v>5690</v>
      </c>
      <c r="M30" s="7">
        <f>SUMIFS('[1]Pass Cars &amp; Totals'!$C$4:$C$95,'[1]Pass Cars &amp; Totals'!$A$4:$A$95,Worksheet!C30)</f>
        <v>12066</v>
      </c>
      <c r="O30" s="8">
        <f>'[1]Worksheet vs Peoplesoft'!O31</f>
        <v>660.1</v>
      </c>
    </row>
    <row r="31" spans="1:15" ht="15.75" customHeight="1" x14ac:dyDescent="0.3">
      <c r="A31" s="3">
        <v>4</v>
      </c>
      <c r="C31" s="9" t="s">
        <v>41</v>
      </c>
      <c r="E31" t="s">
        <v>20</v>
      </c>
      <c r="G31" s="7">
        <v>239</v>
      </c>
      <c r="I31" s="7">
        <f>'[1]Worksheet vs Peoplesoft'!I32</f>
        <v>227</v>
      </c>
      <c r="K31" s="10"/>
      <c r="M31" s="10"/>
      <c r="O31" s="8">
        <f>'[1]Worksheet vs Peoplesoft'!O32</f>
        <v>3.14</v>
      </c>
    </row>
    <row r="32" spans="1:15" ht="15.75" customHeight="1" x14ac:dyDescent="0.3">
      <c r="A32" s="3">
        <v>4</v>
      </c>
      <c r="C32" s="9" t="s">
        <v>42</v>
      </c>
      <c r="E32" t="s">
        <v>20</v>
      </c>
      <c r="G32" s="7">
        <v>778</v>
      </c>
      <c r="I32" s="7">
        <f>'[1]Worksheet vs Peoplesoft'!I33</f>
        <v>800</v>
      </c>
      <c r="K32" s="10"/>
      <c r="M32" s="10"/>
      <c r="O32" s="8">
        <f>'[1]Worksheet vs Peoplesoft'!O33</f>
        <v>7.12</v>
      </c>
    </row>
    <row r="33" spans="1:15" ht="15.75" customHeight="1" x14ac:dyDescent="0.3">
      <c r="A33" s="3">
        <v>4</v>
      </c>
      <c r="C33" s="9" t="s">
        <v>43</v>
      </c>
      <c r="E33" t="s">
        <v>20</v>
      </c>
      <c r="G33" s="7">
        <v>348</v>
      </c>
      <c r="I33" s="7">
        <f>'[1]Worksheet vs Peoplesoft'!I34</f>
        <v>370</v>
      </c>
      <c r="K33" s="10"/>
      <c r="M33" s="10"/>
      <c r="O33" s="8">
        <f>'[1]Worksheet vs Peoplesoft'!O34</f>
        <v>7.57</v>
      </c>
    </row>
    <row r="34" spans="1:15" ht="15.75" customHeight="1" x14ac:dyDescent="0.3">
      <c r="A34" s="3">
        <v>4</v>
      </c>
      <c r="C34" s="9" t="s">
        <v>44</v>
      </c>
      <c r="E34" t="s">
        <v>20</v>
      </c>
      <c r="G34" s="7">
        <v>2317</v>
      </c>
      <c r="I34" s="7">
        <f>'[1]Worksheet vs Peoplesoft'!I35</f>
        <v>2337</v>
      </c>
      <c r="K34" s="10"/>
      <c r="M34" s="10"/>
      <c r="O34" s="8">
        <f>'[1]Worksheet vs Peoplesoft'!O35</f>
        <v>21.19</v>
      </c>
    </row>
    <row r="35" spans="1:15" ht="15.75" customHeight="1" x14ac:dyDescent="0.3">
      <c r="A35" s="3">
        <v>4</v>
      </c>
      <c r="C35" s="9" t="s">
        <v>45</v>
      </c>
      <c r="E35" t="s">
        <v>20</v>
      </c>
      <c r="G35" s="7">
        <v>1262</v>
      </c>
      <c r="I35" s="7">
        <f>'[1]Worksheet vs Peoplesoft'!I36</f>
        <v>1144</v>
      </c>
      <c r="K35" s="10"/>
      <c r="M35" s="10"/>
      <c r="O35" s="8">
        <f>'[1]Worksheet vs Peoplesoft'!O36</f>
        <v>10.8</v>
      </c>
    </row>
    <row r="36" spans="1:15" ht="15.75" customHeight="1" x14ac:dyDescent="0.3">
      <c r="A36" s="3">
        <v>4</v>
      </c>
      <c r="C36" s="9" t="s">
        <v>46</v>
      </c>
      <c r="E36" t="s">
        <v>20</v>
      </c>
      <c r="G36" s="7">
        <v>1162</v>
      </c>
      <c r="I36" s="7">
        <f>'[1]Worksheet vs Peoplesoft'!I37</f>
        <v>1165</v>
      </c>
      <c r="K36" s="10"/>
      <c r="M36" s="10"/>
      <c r="O36" s="8">
        <f>'[1]Worksheet vs Peoplesoft'!O37</f>
        <v>8.9600000000000009</v>
      </c>
    </row>
    <row r="37" spans="1:15" s="12" customFormat="1" ht="15.75" customHeight="1" x14ac:dyDescent="0.3">
      <c r="A37" s="11"/>
      <c r="E37" s="12" t="s">
        <v>24</v>
      </c>
      <c r="G37" s="13">
        <f>SUM(G30:G36)</f>
        <v>9221</v>
      </c>
      <c r="H37" s="13">
        <f>SUM(H30:H36)</f>
        <v>0</v>
      </c>
      <c r="I37" s="13">
        <f>SUM(I30:I36)</f>
        <v>9069</v>
      </c>
      <c r="K37" s="13">
        <f>SUM(K30:K36)</f>
        <v>5690</v>
      </c>
      <c r="M37" s="13">
        <f>SUM(M30:M36)</f>
        <v>12066</v>
      </c>
      <c r="O37" s="14">
        <f>SUM(O30:O36)</f>
        <v>718.88000000000011</v>
      </c>
    </row>
    <row r="38" spans="1:15" ht="15" customHeight="1" x14ac:dyDescent="0.3">
      <c r="A38" s="3">
        <v>5</v>
      </c>
      <c r="C38" s="6" t="s">
        <v>47</v>
      </c>
      <c r="E38" t="s">
        <v>18</v>
      </c>
      <c r="G38" s="7">
        <v>4365</v>
      </c>
      <c r="I38" s="7">
        <f>'[1]Worksheet vs Peoplesoft'!I39</f>
        <v>4132</v>
      </c>
      <c r="K38" s="7">
        <f>SUMIFS('[1]Pass Cars &amp; Totals'!$B$4:$B$95,'[1]Pass Cars &amp; Totals'!$A$4:$A$95,Worksheet!C38)</f>
        <v>7730</v>
      </c>
      <c r="M38" s="7">
        <f>SUMIFS('[1]Pass Cars &amp; Totals'!$C$4:$C$95,'[1]Pass Cars &amp; Totals'!$A$4:$A$95,Worksheet!C38)</f>
        <v>14727</v>
      </c>
      <c r="O38" s="8">
        <f>'[1]Worksheet vs Peoplesoft'!O39</f>
        <v>319.68</v>
      </c>
    </row>
    <row r="39" spans="1:15" ht="15.75" customHeight="1" x14ac:dyDescent="0.3">
      <c r="A39" s="3">
        <v>5</v>
      </c>
      <c r="C39" s="9" t="s">
        <v>48</v>
      </c>
      <c r="E39" t="s">
        <v>20</v>
      </c>
      <c r="G39" s="7">
        <v>6220</v>
      </c>
      <c r="I39" s="7">
        <f>'[1]Worksheet vs Peoplesoft'!I40</f>
        <v>6086</v>
      </c>
      <c r="K39" s="10"/>
      <c r="M39" s="10"/>
      <c r="O39" s="8">
        <f>'[1]Worksheet vs Peoplesoft'!O40</f>
        <v>46.69</v>
      </c>
    </row>
    <row r="40" spans="1:15" ht="15.75" customHeight="1" x14ac:dyDescent="0.3">
      <c r="A40" s="3">
        <v>5</v>
      </c>
      <c r="C40" s="9" t="s">
        <v>49</v>
      </c>
      <c r="E40" t="s">
        <v>20</v>
      </c>
      <c r="G40" s="7">
        <v>1805</v>
      </c>
      <c r="I40" s="7">
        <f>'[1]Worksheet vs Peoplesoft'!I41</f>
        <v>1540</v>
      </c>
      <c r="K40" s="10"/>
      <c r="M40" s="10"/>
      <c r="O40" s="8">
        <f>'[1]Worksheet vs Peoplesoft'!O41</f>
        <v>13.42</v>
      </c>
    </row>
    <row r="41" spans="1:15" ht="15.75" customHeight="1" x14ac:dyDescent="0.3">
      <c r="A41" s="3">
        <v>5</v>
      </c>
      <c r="C41" s="9" t="s">
        <v>50</v>
      </c>
      <c r="E41" t="s">
        <v>20</v>
      </c>
      <c r="G41" s="7">
        <v>231</v>
      </c>
      <c r="I41" s="7">
        <f>'[1]Worksheet vs Peoplesoft'!I42</f>
        <v>222</v>
      </c>
      <c r="K41" s="10"/>
      <c r="M41" s="10"/>
      <c r="O41" s="8">
        <f>'[1]Worksheet vs Peoplesoft'!O42</f>
        <v>2.61</v>
      </c>
    </row>
    <row r="42" spans="1:15" s="12" customFormat="1" ht="15.75" customHeight="1" x14ac:dyDescent="0.3">
      <c r="A42" s="11"/>
      <c r="E42" s="12" t="s">
        <v>24</v>
      </c>
      <c r="G42" s="13">
        <f>SUM(G38:G41)</f>
        <v>12621</v>
      </c>
      <c r="H42" s="13">
        <f>SUM(H38:H41)</f>
        <v>0</v>
      </c>
      <c r="I42" s="13">
        <f>SUM(I38:I41)</f>
        <v>11980</v>
      </c>
      <c r="K42" s="13">
        <f>SUM(K38:K41)</f>
        <v>7730</v>
      </c>
      <c r="M42" s="13">
        <f>SUM(M38:M41)</f>
        <v>14727</v>
      </c>
      <c r="O42" s="14">
        <f>SUM(O38:O41)</f>
        <v>382.40000000000003</v>
      </c>
    </row>
    <row r="43" spans="1:15" ht="15" customHeight="1" x14ac:dyDescent="0.3">
      <c r="A43" s="3">
        <v>6</v>
      </c>
      <c r="C43" s="6" t="s">
        <v>51</v>
      </c>
      <c r="E43" t="s">
        <v>18</v>
      </c>
      <c r="G43" s="7">
        <v>11401</v>
      </c>
      <c r="I43" s="7">
        <f>'[1]Worksheet vs Peoplesoft'!I44</f>
        <v>10402</v>
      </c>
      <c r="J43" s="15"/>
      <c r="K43" s="7">
        <f>SUMIFS('[1]Pass Cars &amp; Totals'!$B$4:$B$95,'[1]Pass Cars &amp; Totals'!$A$4:$A$95,Worksheet!C43)</f>
        <v>53338</v>
      </c>
      <c r="M43" s="7">
        <f>SUMIFS('[1]Pass Cars &amp; Totals'!$C$4:$C$95,'[1]Pass Cars &amp; Totals'!$A$4:$A$95,Worksheet!C43)</f>
        <v>81402</v>
      </c>
      <c r="O43" s="8">
        <f>'[1]Worksheet vs Peoplesoft'!O44</f>
        <v>734.61</v>
      </c>
    </row>
    <row r="44" spans="1:15" ht="15.75" customHeight="1" x14ac:dyDescent="0.3">
      <c r="A44" s="3">
        <v>6</v>
      </c>
      <c r="C44" s="9" t="s">
        <v>52</v>
      </c>
      <c r="E44" t="s">
        <v>20</v>
      </c>
      <c r="G44" s="7">
        <v>15792</v>
      </c>
      <c r="I44" s="7">
        <f>'[1]Worksheet vs Peoplesoft'!I45</f>
        <v>16662</v>
      </c>
      <c r="K44" s="10"/>
      <c r="M44" s="10"/>
      <c r="O44" s="8">
        <f>'[1]Worksheet vs Peoplesoft'!O45</f>
        <v>100.93</v>
      </c>
    </row>
    <row r="45" spans="1:15" ht="15.75" customHeight="1" x14ac:dyDescent="0.3">
      <c r="A45" s="3">
        <v>6</v>
      </c>
      <c r="C45" s="9" t="s">
        <v>53</v>
      </c>
      <c r="E45" t="s">
        <v>20</v>
      </c>
      <c r="G45" s="7">
        <v>477</v>
      </c>
      <c r="I45" s="7">
        <f>'[1]Worksheet vs Peoplesoft'!I46</f>
        <v>503</v>
      </c>
      <c r="K45" s="10"/>
      <c r="M45" s="10"/>
      <c r="O45" s="8">
        <f>'[1]Worksheet vs Peoplesoft'!O46</f>
        <v>2.36</v>
      </c>
    </row>
    <row r="46" spans="1:15" ht="15.75" customHeight="1" x14ac:dyDescent="0.3">
      <c r="A46" s="3">
        <v>6</v>
      </c>
      <c r="C46" s="9" t="s">
        <v>54</v>
      </c>
      <c r="E46" t="s">
        <v>20</v>
      </c>
      <c r="G46" s="7">
        <v>958</v>
      </c>
      <c r="I46" s="7">
        <f>'[1]Worksheet vs Peoplesoft'!I47</f>
        <v>942</v>
      </c>
      <c r="K46" s="10"/>
      <c r="M46" s="10"/>
      <c r="O46" s="8">
        <f>'[1]Worksheet vs Peoplesoft'!O47</f>
        <v>4.7300000000000004</v>
      </c>
    </row>
    <row r="47" spans="1:15" ht="15.75" customHeight="1" x14ac:dyDescent="0.3">
      <c r="A47" s="3">
        <v>6</v>
      </c>
      <c r="C47" s="9" t="s">
        <v>55</v>
      </c>
      <c r="E47" t="s">
        <v>20</v>
      </c>
      <c r="G47" s="7">
        <v>1520</v>
      </c>
      <c r="I47" s="7">
        <f>'[1]Worksheet vs Peoplesoft'!I48</f>
        <v>1432</v>
      </c>
      <c r="K47" s="10"/>
      <c r="M47" s="10"/>
      <c r="O47" s="8">
        <f>'[1]Worksheet vs Peoplesoft'!O48</f>
        <v>9.27</v>
      </c>
    </row>
    <row r="48" spans="1:15" ht="15.75" customHeight="1" x14ac:dyDescent="0.3">
      <c r="A48" s="3">
        <v>6</v>
      </c>
      <c r="C48" s="9" t="s">
        <v>56</v>
      </c>
      <c r="E48" t="s">
        <v>20</v>
      </c>
      <c r="G48" s="7">
        <v>117</v>
      </c>
      <c r="I48" s="7">
        <f>'[1]Worksheet vs Peoplesoft'!I49</f>
        <v>114</v>
      </c>
      <c r="K48" s="10"/>
      <c r="M48" s="10"/>
      <c r="O48" s="8">
        <f>'[1]Worksheet vs Peoplesoft'!O49</f>
        <v>1.1200000000000001</v>
      </c>
    </row>
    <row r="49" spans="1:15" ht="15" customHeight="1" x14ac:dyDescent="0.3">
      <c r="A49" s="3">
        <v>6</v>
      </c>
      <c r="C49" s="6" t="s">
        <v>57</v>
      </c>
      <c r="E49" t="s">
        <v>20</v>
      </c>
      <c r="G49" s="7">
        <v>7814</v>
      </c>
      <c r="I49" s="7">
        <f>'[1]Worksheet vs Peoplesoft'!I50</f>
        <v>10178</v>
      </c>
      <c r="J49" s="15"/>
      <c r="K49" s="10"/>
      <c r="M49" s="10"/>
      <c r="O49" s="8">
        <f>'[1]Worksheet vs Peoplesoft'!O50</f>
        <v>82.5</v>
      </c>
    </row>
    <row r="50" spans="1:15" ht="15" customHeight="1" x14ac:dyDescent="0.3">
      <c r="A50" s="3">
        <v>6</v>
      </c>
      <c r="C50" s="6" t="s">
        <v>58</v>
      </c>
      <c r="E50" t="s">
        <v>20</v>
      </c>
      <c r="G50" s="7">
        <v>23533</v>
      </c>
      <c r="I50" s="7">
        <f>'[1]Worksheet vs Peoplesoft'!I51</f>
        <v>30603</v>
      </c>
      <c r="J50" s="15"/>
      <c r="K50" s="10"/>
      <c r="M50" s="10"/>
      <c r="O50" s="8">
        <f>'[1]Worksheet vs Peoplesoft'!O51</f>
        <v>117.74</v>
      </c>
    </row>
    <row r="51" spans="1:15" s="12" customFormat="1" ht="15.75" customHeight="1" x14ac:dyDescent="0.3">
      <c r="A51" s="11"/>
      <c r="E51" s="12" t="s">
        <v>24</v>
      </c>
      <c r="G51" s="13">
        <f>SUM(G43:G50)</f>
        <v>61612</v>
      </c>
      <c r="H51" s="13">
        <f>SUM(H43:H50)</f>
        <v>0</v>
      </c>
      <c r="I51" s="13">
        <f>SUM(I43:I50)</f>
        <v>70836</v>
      </c>
      <c r="K51" s="13">
        <f>SUM(K43:K50)</f>
        <v>53338</v>
      </c>
      <c r="M51" s="13">
        <f>SUM(M43:M50)</f>
        <v>81402</v>
      </c>
      <c r="O51" s="14">
        <f>SUM(O43:O50)</f>
        <v>1053.26</v>
      </c>
    </row>
    <row r="52" spans="1:15" ht="15" customHeight="1" x14ac:dyDescent="0.3">
      <c r="A52" s="3">
        <v>7</v>
      </c>
      <c r="C52" s="6" t="s">
        <v>59</v>
      </c>
      <c r="E52" t="s">
        <v>18</v>
      </c>
      <c r="G52" s="7">
        <v>14439</v>
      </c>
      <c r="I52" s="7">
        <f>'[1]Worksheet vs Peoplesoft'!I53</f>
        <v>14219</v>
      </c>
      <c r="K52" s="7">
        <f>SUMIFS('[1]Pass Cars &amp; Totals'!$B$4:$B$95,'[1]Pass Cars &amp; Totals'!$A$4:$A$95,Worksheet!C52)</f>
        <v>11298</v>
      </c>
      <c r="M52" s="7">
        <f>SUMIFS('[1]Pass Cars &amp; Totals'!$C$4:$C$95,'[1]Pass Cars &amp; Totals'!$A$4:$A$95,Worksheet!C52)</f>
        <v>22558</v>
      </c>
      <c r="O52" s="8">
        <f>'[1]Worksheet vs Peoplesoft'!O53</f>
        <v>383.1</v>
      </c>
    </row>
    <row r="53" spans="1:15" ht="15" customHeight="1" x14ac:dyDescent="0.3">
      <c r="A53" s="3">
        <v>7</v>
      </c>
      <c r="C53" s="6" t="s">
        <v>60</v>
      </c>
      <c r="E53" t="s">
        <v>20</v>
      </c>
      <c r="G53" s="7">
        <v>803</v>
      </c>
      <c r="I53" s="7">
        <f>'[1]Worksheet vs Peoplesoft'!I54</f>
        <v>1256</v>
      </c>
      <c r="K53" s="10"/>
      <c r="M53" s="10"/>
      <c r="O53" s="8">
        <f>'[1]Worksheet vs Peoplesoft'!O54</f>
        <v>10.86</v>
      </c>
    </row>
    <row r="54" spans="1:15" s="12" customFormat="1" ht="15.75" customHeight="1" x14ac:dyDescent="0.3">
      <c r="A54" s="11"/>
      <c r="E54" s="12" t="s">
        <v>24</v>
      </c>
      <c r="G54" s="13">
        <f>SUM(G52:G53)</f>
        <v>15242</v>
      </c>
      <c r="H54" s="13">
        <f>SUM(H52:H53)</f>
        <v>0</v>
      </c>
      <c r="I54" s="13">
        <f>SUM(I52:I53)</f>
        <v>15475</v>
      </c>
      <c r="K54" s="13">
        <f>SUM(K52:K53)</f>
        <v>11298</v>
      </c>
      <c r="M54" s="13">
        <f>SUM(M52:M53)</f>
        <v>22558</v>
      </c>
      <c r="O54" s="14">
        <f>SUM(O52:O53)</f>
        <v>393.96000000000004</v>
      </c>
    </row>
    <row r="55" spans="1:15" ht="15" customHeight="1" x14ac:dyDescent="0.3">
      <c r="A55" s="3">
        <v>8</v>
      </c>
      <c r="C55" s="6" t="s">
        <v>61</v>
      </c>
      <c r="E55" t="s">
        <v>18</v>
      </c>
      <c r="G55" s="7">
        <v>13873</v>
      </c>
      <c r="I55" s="7">
        <f>'[1]Worksheet vs Peoplesoft'!I56</f>
        <v>14025</v>
      </c>
      <c r="K55" s="7">
        <f>SUMIFS('[1]Pass Cars &amp; Totals'!$B$4:$B$95,'[1]Pass Cars &amp; Totals'!$A$4:$A$95,Worksheet!C55)</f>
        <v>13488</v>
      </c>
      <c r="M55" s="7">
        <f>SUMIFS('[1]Pass Cars &amp; Totals'!$C$4:$C$95,'[1]Pass Cars &amp; Totals'!$A$4:$A$95,Worksheet!C55)</f>
        <v>28705</v>
      </c>
      <c r="O55" s="8">
        <f>'[1]Worksheet vs Peoplesoft'!O56</f>
        <v>755.89</v>
      </c>
    </row>
    <row r="56" spans="1:15" ht="15" customHeight="1" x14ac:dyDescent="0.3">
      <c r="A56" s="3">
        <v>8</v>
      </c>
      <c r="C56" s="6" t="s">
        <v>62</v>
      </c>
      <c r="E56" t="s">
        <v>20</v>
      </c>
      <c r="G56" s="7">
        <v>2893</v>
      </c>
      <c r="I56" s="7">
        <f>'[1]Worksheet vs Peoplesoft'!I57</f>
        <v>2961</v>
      </c>
      <c r="K56" s="10"/>
      <c r="M56" s="10"/>
      <c r="O56" s="8">
        <f>'[1]Worksheet vs Peoplesoft'!O57</f>
        <v>19.739999999999998</v>
      </c>
    </row>
    <row r="57" spans="1:15" ht="15" customHeight="1" x14ac:dyDescent="0.3">
      <c r="A57" s="3">
        <v>8</v>
      </c>
      <c r="C57" s="6" t="s">
        <v>63</v>
      </c>
      <c r="E57" t="s">
        <v>20</v>
      </c>
      <c r="G57" s="7">
        <v>603</v>
      </c>
      <c r="I57" s="7">
        <f>'[1]Worksheet vs Peoplesoft'!I58</f>
        <v>517</v>
      </c>
      <c r="K57" s="10"/>
      <c r="M57" s="10"/>
      <c r="O57" s="8">
        <f>'[1]Worksheet vs Peoplesoft'!O58</f>
        <v>5.69</v>
      </c>
    </row>
    <row r="58" spans="1:15" ht="15" customHeight="1" x14ac:dyDescent="0.3">
      <c r="A58" s="3">
        <v>8</v>
      </c>
      <c r="C58" s="6" t="s">
        <v>64</v>
      </c>
      <c r="E58" t="s">
        <v>20</v>
      </c>
      <c r="G58" s="7">
        <v>611</v>
      </c>
      <c r="I58" s="7">
        <f>'[1]Worksheet vs Peoplesoft'!I59</f>
        <v>593</v>
      </c>
      <c r="K58" s="10"/>
      <c r="M58" s="10"/>
      <c r="O58" s="8">
        <f>'[1]Worksheet vs Peoplesoft'!O59</f>
        <v>4.54</v>
      </c>
    </row>
    <row r="59" spans="1:15" ht="15" customHeight="1" x14ac:dyDescent="0.3">
      <c r="A59" s="3">
        <v>8</v>
      </c>
      <c r="C59" s="6" t="s">
        <v>65</v>
      </c>
      <c r="E59" t="s">
        <v>20</v>
      </c>
      <c r="G59" s="7">
        <v>2036</v>
      </c>
      <c r="I59" s="7">
        <f>'[1]Worksheet vs Peoplesoft'!I60</f>
        <v>2094</v>
      </c>
      <c r="K59" s="10"/>
      <c r="M59" s="10"/>
      <c r="O59" s="8">
        <f>'[1]Worksheet vs Peoplesoft'!O60</f>
        <v>13.07</v>
      </c>
    </row>
    <row r="60" spans="1:15" ht="15" customHeight="1" x14ac:dyDescent="0.3">
      <c r="A60" s="3">
        <v>8</v>
      </c>
      <c r="C60" s="6" t="s">
        <v>66</v>
      </c>
      <c r="E60" t="s">
        <v>20</v>
      </c>
      <c r="G60" s="7">
        <v>139</v>
      </c>
      <c r="I60" s="7">
        <f>'[1]Worksheet vs Peoplesoft'!I61</f>
        <v>116</v>
      </c>
      <c r="K60" s="10"/>
      <c r="M60" s="10"/>
      <c r="O60" s="8">
        <f>'[1]Worksheet vs Peoplesoft'!O61</f>
        <v>1.33</v>
      </c>
    </row>
    <row r="61" spans="1:15" s="12" customFormat="1" ht="15.75" customHeight="1" x14ac:dyDescent="0.3">
      <c r="A61" s="11"/>
      <c r="E61" s="12" t="s">
        <v>24</v>
      </c>
      <c r="G61" s="13">
        <f>SUM(G55:G60)</f>
        <v>20155</v>
      </c>
      <c r="H61" s="13">
        <f>SUM(H55:H60)</f>
        <v>0</v>
      </c>
      <c r="I61" s="13">
        <f>SUM(I55:I60)</f>
        <v>20306</v>
      </c>
      <c r="K61" s="13">
        <f>SUM(K55:K60)</f>
        <v>13488</v>
      </c>
      <c r="M61" s="13">
        <f>SUM(M55:M60)</f>
        <v>28705</v>
      </c>
      <c r="O61" s="14">
        <f>SUM(O55:O60)</f>
        <v>800.2600000000001</v>
      </c>
    </row>
    <row r="62" spans="1:15" ht="15" customHeight="1" x14ac:dyDescent="0.3">
      <c r="A62" s="3">
        <v>9</v>
      </c>
      <c r="C62" s="6" t="s">
        <v>67</v>
      </c>
      <c r="E62" t="s">
        <v>18</v>
      </c>
      <c r="G62" s="7">
        <v>17379</v>
      </c>
      <c r="I62" s="7">
        <f>'[1]Worksheet vs Peoplesoft'!I63</f>
        <v>16376</v>
      </c>
      <c r="K62" s="7">
        <f>SUMIFS('[1]Pass Cars &amp; Totals'!$B$4:$B$95,'[1]Pass Cars &amp; Totals'!$A$4:$A$95,Worksheet!C62)</f>
        <v>24145</v>
      </c>
      <c r="M62" s="7">
        <f>SUMIFS('[1]Pass Cars &amp; Totals'!$C$4:$C$95,'[1]Pass Cars &amp; Totals'!$A$4:$A$95,Worksheet!C62)</f>
        <v>43629</v>
      </c>
      <c r="O62" s="8">
        <f>'[1]Worksheet vs Peoplesoft'!O63</f>
        <v>866.4</v>
      </c>
    </row>
    <row r="63" spans="1:15" ht="15" customHeight="1" x14ac:dyDescent="0.3">
      <c r="A63" s="3">
        <v>9</v>
      </c>
      <c r="C63" s="6" t="s">
        <v>68</v>
      </c>
      <c r="E63" t="s">
        <v>20</v>
      </c>
      <c r="G63" s="7">
        <v>18266</v>
      </c>
      <c r="I63" s="7">
        <f>'[1]Worksheet vs Peoplesoft'!I64</f>
        <v>18366</v>
      </c>
      <c r="K63" s="10"/>
      <c r="M63" s="10"/>
      <c r="O63" s="8">
        <f>'[1]Worksheet vs Peoplesoft'!O64</f>
        <v>104.57</v>
      </c>
    </row>
    <row r="64" spans="1:15" ht="15" customHeight="1" x14ac:dyDescent="0.3">
      <c r="A64" s="3">
        <v>9</v>
      </c>
      <c r="C64" s="6" t="s">
        <v>69</v>
      </c>
      <c r="E64" t="s">
        <v>20</v>
      </c>
      <c r="G64" s="7">
        <v>1311</v>
      </c>
      <c r="I64" s="7">
        <f>'[1]Worksheet vs Peoplesoft'!I65</f>
        <v>1288</v>
      </c>
      <c r="K64" s="10"/>
      <c r="M64" s="10"/>
      <c r="O64" s="8">
        <f>'[1]Worksheet vs Peoplesoft'!O65</f>
        <v>7.45</v>
      </c>
    </row>
    <row r="65" spans="1:15" ht="15" customHeight="1" x14ac:dyDescent="0.3">
      <c r="A65" s="3">
        <v>9</v>
      </c>
      <c r="C65" s="6" t="s">
        <v>70</v>
      </c>
      <c r="E65" t="s">
        <v>20</v>
      </c>
      <c r="G65" s="7">
        <v>100</v>
      </c>
      <c r="I65" s="7">
        <f>'[1]Worksheet vs Peoplesoft'!I66</f>
        <v>76</v>
      </c>
      <c r="K65" s="10"/>
      <c r="M65" s="10"/>
      <c r="O65" s="8">
        <f>'[1]Worksheet vs Peoplesoft'!O66</f>
        <v>0.94</v>
      </c>
    </row>
    <row r="66" spans="1:15" ht="15" customHeight="1" x14ac:dyDescent="0.3">
      <c r="A66" s="3">
        <v>9</v>
      </c>
      <c r="C66" s="6" t="s">
        <v>71</v>
      </c>
      <c r="E66" t="s">
        <v>20</v>
      </c>
      <c r="G66" s="7">
        <v>861</v>
      </c>
      <c r="I66" s="7">
        <f>'[1]Worksheet vs Peoplesoft'!I67</f>
        <v>802</v>
      </c>
      <c r="K66" s="10"/>
      <c r="M66" s="10"/>
      <c r="O66" s="8">
        <f>'[1]Worksheet vs Peoplesoft'!O67</f>
        <v>5.34</v>
      </c>
    </row>
    <row r="67" spans="1:15" ht="15" customHeight="1" x14ac:dyDescent="0.3">
      <c r="A67" s="3">
        <v>9</v>
      </c>
      <c r="C67" s="6" t="s">
        <v>72</v>
      </c>
      <c r="E67" t="s">
        <v>20</v>
      </c>
      <c r="G67" s="7">
        <v>1049</v>
      </c>
      <c r="I67" s="7">
        <f>'[1]Worksheet vs Peoplesoft'!I68</f>
        <v>962</v>
      </c>
      <c r="K67" s="10"/>
      <c r="M67" s="10"/>
      <c r="O67" s="8">
        <f>'[1]Worksheet vs Peoplesoft'!O68</f>
        <v>6.32</v>
      </c>
    </row>
    <row r="68" spans="1:15" s="12" customFormat="1" ht="15.75" customHeight="1" x14ac:dyDescent="0.3">
      <c r="A68" s="11"/>
      <c r="E68" s="12" t="s">
        <v>24</v>
      </c>
      <c r="G68" s="13">
        <f>SUM(G62:G67)</f>
        <v>38966</v>
      </c>
      <c r="H68" s="13">
        <f>SUM(H62:H67)</f>
        <v>0</v>
      </c>
      <c r="I68" s="13">
        <f>SUM(I62:I67)</f>
        <v>37870</v>
      </c>
      <c r="K68" s="13">
        <f>SUM(K62:K67)</f>
        <v>24145</v>
      </c>
      <c r="M68" s="13">
        <f>SUM(M62:M67)</f>
        <v>43629</v>
      </c>
      <c r="O68" s="14">
        <f>SUM(O62:O67)</f>
        <v>991.02000000000021</v>
      </c>
    </row>
    <row r="69" spans="1:15" ht="15" customHeight="1" x14ac:dyDescent="0.3">
      <c r="A69" s="3">
        <v>10</v>
      </c>
      <c r="C69" s="6" t="s">
        <v>73</v>
      </c>
      <c r="E69" t="s">
        <v>18</v>
      </c>
      <c r="G69" s="7">
        <v>28258</v>
      </c>
      <c r="I69" s="7">
        <f>'[1]Worksheet vs Peoplesoft'!I70</f>
        <v>30582</v>
      </c>
      <c r="K69" s="7">
        <f>SUMIFS('[1]Pass Cars &amp; Totals'!$B$4:$B$95,'[1]Pass Cars &amp; Totals'!$A$4:$A$95,Worksheet!C69)</f>
        <v>83554</v>
      </c>
      <c r="M69" s="7">
        <f>SUMIFS('[1]Pass Cars &amp; Totals'!$C$4:$C$95,'[1]Pass Cars &amp; Totals'!$A$4:$A$95,Worksheet!C69)</f>
        <v>126716</v>
      </c>
      <c r="O69" s="8">
        <f>'[1]Worksheet vs Peoplesoft'!O70</f>
        <v>518.07000000000005</v>
      </c>
    </row>
    <row r="70" spans="1:15" ht="15" customHeight="1" x14ac:dyDescent="0.3">
      <c r="A70" s="3">
        <v>10</v>
      </c>
      <c r="C70" s="6" t="s">
        <v>74</v>
      </c>
      <c r="E70" t="s">
        <v>20</v>
      </c>
      <c r="G70" s="7">
        <v>44953</v>
      </c>
      <c r="I70" s="7">
        <f>'[1]Worksheet vs Peoplesoft'!I71</f>
        <v>49447</v>
      </c>
      <c r="K70" s="10"/>
      <c r="M70" s="10"/>
      <c r="O70" s="8">
        <f>'[1]Worksheet vs Peoplesoft'!O71</f>
        <v>232.4</v>
      </c>
    </row>
    <row r="71" spans="1:15" ht="15" customHeight="1" x14ac:dyDescent="0.3">
      <c r="A71" s="3">
        <v>10</v>
      </c>
      <c r="C71" s="6" t="s">
        <v>75</v>
      </c>
      <c r="E71" t="s">
        <v>20</v>
      </c>
      <c r="G71" s="7">
        <v>7585</v>
      </c>
      <c r="I71" s="7">
        <f>'[1]Worksheet vs Peoplesoft'!I72</f>
        <v>7775</v>
      </c>
      <c r="K71" s="10"/>
      <c r="M71" s="10"/>
      <c r="O71" s="8">
        <f>'[1]Worksheet vs Peoplesoft'!O72</f>
        <v>47.59</v>
      </c>
    </row>
    <row r="72" spans="1:15" ht="15" customHeight="1" x14ac:dyDescent="0.3">
      <c r="A72" s="3">
        <v>10</v>
      </c>
      <c r="C72" s="6" t="s">
        <v>76</v>
      </c>
      <c r="E72" t="s">
        <v>20</v>
      </c>
      <c r="G72" s="7">
        <v>21724</v>
      </c>
      <c r="I72" s="7">
        <f>'[1]Worksheet vs Peoplesoft'!I73</f>
        <v>22333</v>
      </c>
      <c r="K72" s="10"/>
      <c r="M72" s="10"/>
      <c r="O72" s="8">
        <f>'[1]Worksheet vs Peoplesoft'!O73</f>
        <v>92.41</v>
      </c>
    </row>
    <row r="73" spans="1:15" ht="15" customHeight="1" x14ac:dyDescent="0.3">
      <c r="A73" s="3">
        <v>10</v>
      </c>
      <c r="C73" s="6" t="s">
        <v>77</v>
      </c>
      <c r="E73" t="s">
        <v>20</v>
      </c>
      <c r="G73" s="16">
        <v>808</v>
      </c>
      <c r="I73" s="7">
        <f>'[1]Worksheet vs Peoplesoft'!I74</f>
        <v>786</v>
      </c>
      <c r="K73" s="3"/>
      <c r="M73" s="3"/>
      <c r="O73" s="8">
        <f>'[1]Worksheet vs Peoplesoft'!O74</f>
        <v>6.6</v>
      </c>
    </row>
    <row r="74" spans="1:15" ht="15" customHeight="1" x14ac:dyDescent="0.3">
      <c r="A74" s="3">
        <v>10</v>
      </c>
      <c r="C74" s="6" t="s">
        <v>78</v>
      </c>
      <c r="E74" t="s">
        <v>20</v>
      </c>
      <c r="G74" s="7">
        <v>6128</v>
      </c>
      <c r="I74" s="7">
        <f>'[1]Worksheet vs Peoplesoft'!I75</f>
        <v>9310</v>
      </c>
      <c r="K74" s="10"/>
      <c r="M74" s="10"/>
      <c r="O74" s="8">
        <f>'[1]Worksheet vs Peoplesoft'!O75</f>
        <v>40.299999999999997</v>
      </c>
    </row>
    <row r="75" spans="1:15" ht="15" customHeight="1" x14ac:dyDescent="0.3">
      <c r="A75" s="3">
        <v>10</v>
      </c>
      <c r="C75" s="6" t="s">
        <v>79</v>
      </c>
      <c r="E75" t="s">
        <v>20</v>
      </c>
      <c r="G75" s="7">
        <v>776</v>
      </c>
      <c r="I75" s="7">
        <f>'[1]Worksheet vs Peoplesoft'!I76</f>
        <v>860</v>
      </c>
      <c r="K75" s="10"/>
      <c r="M75" s="10"/>
      <c r="O75" s="8">
        <f>'[1]Worksheet vs Peoplesoft'!O76</f>
        <v>14.81</v>
      </c>
    </row>
    <row r="76" spans="1:15" s="12" customFormat="1" ht="15.75" customHeight="1" x14ac:dyDescent="0.3">
      <c r="A76" s="11"/>
      <c r="E76" s="12" t="s">
        <v>24</v>
      </c>
      <c r="G76" s="13">
        <f>SUM(G69:G75)</f>
        <v>110232</v>
      </c>
      <c r="H76" s="13">
        <f>SUM(H69:H75)</f>
        <v>0</v>
      </c>
      <c r="I76" s="13">
        <f>SUM(I69:I75)</f>
        <v>121093</v>
      </c>
      <c r="K76" s="13">
        <f>SUM(K69:K75)</f>
        <v>83554</v>
      </c>
      <c r="M76" s="13">
        <f>SUM(M69:M75)</f>
        <v>126716</v>
      </c>
      <c r="O76" s="14">
        <f>SUM(O69:O75)</f>
        <v>952.18</v>
      </c>
    </row>
    <row r="77" spans="1:15" ht="15" customHeight="1" x14ac:dyDescent="0.3">
      <c r="A77" s="3">
        <v>11</v>
      </c>
      <c r="C77" s="6" t="s">
        <v>80</v>
      </c>
      <c r="E77" t="s">
        <v>18</v>
      </c>
      <c r="G77" s="7">
        <v>15416</v>
      </c>
      <c r="I77" s="7">
        <f>'[1]Worksheet vs Peoplesoft'!I78</f>
        <v>15080</v>
      </c>
      <c r="K77" s="7">
        <f>SUMIFS('[1]Pass Cars &amp; Totals'!$B$4:$B$95,'[1]Pass Cars &amp; Totals'!$A$4:$A$95,Worksheet!C77)</f>
        <v>16833</v>
      </c>
      <c r="M77" s="7">
        <f>SUMIFS('[1]Pass Cars &amp; Totals'!$C$4:$C$95,'[1]Pass Cars &amp; Totals'!$A$4:$A$95,Worksheet!C77)</f>
        <v>32941</v>
      </c>
      <c r="O77" s="8">
        <f>'[1]Worksheet vs Peoplesoft'!O78</f>
        <v>685.89</v>
      </c>
    </row>
    <row r="78" spans="1:15" ht="15" customHeight="1" x14ac:dyDescent="0.3">
      <c r="A78" s="3">
        <v>11</v>
      </c>
      <c r="C78" s="6" t="s">
        <v>81</v>
      </c>
      <c r="E78" t="s">
        <v>20</v>
      </c>
      <c r="G78" s="7">
        <v>7912</v>
      </c>
      <c r="I78" s="7">
        <f>'[1]Worksheet vs Peoplesoft'!I79</f>
        <v>8181</v>
      </c>
      <c r="K78" s="10"/>
      <c r="M78" s="10"/>
      <c r="O78" s="8">
        <f>'[1]Worksheet vs Peoplesoft'!O79</f>
        <v>56.45</v>
      </c>
    </row>
    <row r="79" spans="1:15" ht="15" customHeight="1" x14ac:dyDescent="0.3">
      <c r="A79" s="3">
        <v>11</v>
      </c>
      <c r="C79" s="6" t="s">
        <v>82</v>
      </c>
      <c r="E79" t="s">
        <v>20</v>
      </c>
      <c r="G79" s="7">
        <v>397</v>
      </c>
      <c r="I79" s="7">
        <f>'[1]Worksheet vs Peoplesoft'!I80</f>
        <v>263</v>
      </c>
      <c r="K79" s="10"/>
      <c r="M79" s="10"/>
      <c r="O79" s="8">
        <f>'[1]Worksheet vs Peoplesoft'!O80</f>
        <v>3.72</v>
      </c>
    </row>
    <row r="80" spans="1:15" ht="15" customHeight="1" x14ac:dyDescent="0.3">
      <c r="A80" s="3">
        <v>11</v>
      </c>
      <c r="C80" s="6" t="s">
        <v>83</v>
      </c>
      <c r="E80" t="s">
        <v>20</v>
      </c>
      <c r="G80" s="7">
        <v>242</v>
      </c>
      <c r="I80" s="7">
        <f>'[1]Worksheet vs Peoplesoft'!I81</f>
        <v>213</v>
      </c>
      <c r="K80" s="10"/>
      <c r="M80" s="10"/>
      <c r="O80" s="8">
        <f>'[1]Worksheet vs Peoplesoft'!O81</f>
        <v>4.08</v>
      </c>
    </row>
    <row r="81" spans="1:15" ht="15" customHeight="1" x14ac:dyDescent="0.3">
      <c r="A81" s="3">
        <v>11</v>
      </c>
      <c r="C81" s="6" t="s">
        <v>84</v>
      </c>
      <c r="E81" t="s">
        <v>20</v>
      </c>
      <c r="G81" s="7">
        <v>861</v>
      </c>
      <c r="I81" s="7">
        <f>'[1]Worksheet vs Peoplesoft'!I82</f>
        <v>878</v>
      </c>
      <c r="K81" s="10"/>
      <c r="M81" s="10"/>
      <c r="O81" s="8">
        <f>'[1]Worksheet vs Peoplesoft'!O82</f>
        <v>7.67</v>
      </c>
    </row>
    <row r="82" spans="1:15" ht="15" customHeight="1" x14ac:dyDescent="0.3">
      <c r="A82" s="3">
        <v>11</v>
      </c>
      <c r="C82" s="6" t="s">
        <v>85</v>
      </c>
      <c r="E82" t="s">
        <v>20</v>
      </c>
      <c r="G82" s="7">
        <v>872</v>
      </c>
      <c r="I82" s="7">
        <f>'[1]Worksheet vs Peoplesoft'!I83</f>
        <v>702</v>
      </c>
      <c r="K82" s="10"/>
      <c r="M82" s="10"/>
      <c r="O82" s="8">
        <f>'[1]Worksheet vs Peoplesoft'!O83</f>
        <v>7.2</v>
      </c>
    </row>
    <row r="83" spans="1:15" ht="15" customHeight="1" x14ac:dyDescent="0.3">
      <c r="A83" s="3">
        <v>11</v>
      </c>
      <c r="C83" s="6" t="s">
        <v>86</v>
      </c>
      <c r="E83" t="s">
        <v>20</v>
      </c>
      <c r="G83" s="7">
        <v>534</v>
      </c>
      <c r="I83" s="7">
        <f>'[1]Worksheet vs Peoplesoft'!I84</f>
        <v>472</v>
      </c>
      <c r="K83" s="10"/>
      <c r="M83" s="10"/>
      <c r="O83" s="8">
        <f>'[1]Worksheet vs Peoplesoft'!O84</f>
        <v>5.95</v>
      </c>
    </row>
    <row r="84" spans="1:15" ht="15" customHeight="1" x14ac:dyDescent="0.3">
      <c r="A84" s="3">
        <v>11</v>
      </c>
      <c r="C84" s="6" t="s">
        <v>87</v>
      </c>
      <c r="E84" t="s">
        <v>20</v>
      </c>
      <c r="G84" s="7">
        <v>656</v>
      </c>
      <c r="I84" s="7">
        <f>'[1]Worksheet vs Peoplesoft'!I85</f>
        <v>677</v>
      </c>
      <c r="K84" s="10"/>
      <c r="M84" s="10"/>
      <c r="O84" s="8">
        <f>'[1]Worksheet vs Peoplesoft'!O85</f>
        <v>5.22</v>
      </c>
    </row>
    <row r="85" spans="1:15" s="12" customFormat="1" ht="15.75" customHeight="1" x14ac:dyDescent="0.3">
      <c r="A85" s="11"/>
      <c r="E85" s="12" t="s">
        <v>24</v>
      </c>
      <c r="G85" s="13">
        <f>SUM(G77:G84)</f>
        <v>26890</v>
      </c>
      <c r="H85" s="13">
        <f>SUM(H77:H84)</f>
        <v>0</v>
      </c>
      <c r="I85" s="13">
        <f>SUM(I77:I84)</f>
        <v>26466</v>
      </c>
      <c r="K85" s="13">
        <f>SUM(K77:K84)</f>
        <v>16833</v>
      </c>
      <c r="M85" s="13">
        <f>SUM(M77:M84)</f>
        <v>32941</v>
      </c>
      <c r="O85" s="14">
        <f>SUM(O77:O84)</f>
        <v>776.18000000000018</v>
      </c>
    </row>
    <row r="86" spans="1:15" ht="15" customHeight="1" x14ac:dyDescent="0.3">
      <c r="A86" s="3">
        <v>12</v>
      </c>
      <c r="C86" s="6" t="s">
        <v>88</v>
      </c>
      <c r="E86" t="s">
        <v>18</v>
      </c>
      <c r="G86" s="16">
        <v>11949</v>
      </c>
      <c r="I86" s="16">
        <f>'[1]Worksheet vs Peoplesoft'!I87</f>
        <v>11883</v>
      </c>
      <c r="K86" s="16">
        <f>SUMIFS('[1]Pass Cars &amp; Totals'!$B$4:$B$95,'[1]Pass Cars &amp; Totals'!$A$4:$A$95,Worksheet!C86)</f>
        <v>21051</v>
      </c>
      <c r="M86" s="16">
        <f>SUMIFS('[1]Pass Cars &amp; Totals'!$C$4:$C$95,'[1]Pass Cars &amp; Totals'!$A$4:$A$95,Worksheet!C86)</f>
        <v>38205</v>
      </c>
      <c r="O86" s="8">
        <f>'[1]Worksheet vs Peoplesoft'!O87</f>
        <v>771.29</v>
      </c>
    </row>
    <row r="87" spans="1:15" ht="15" customHeight="1" x14ac:dyDescent="0.3">
      <c r="A87" s="3">
        <v>12</v>
      </c>
      <c r="C87" s="6" t="s">
        <v>89</v>
      </c>
      <c r="E87" t="s">
        <v>20</v>
      </c>
      <c r="G87" s="7">
        <v>16422</v>
      </c>
      <c r="I87" s="16">
        <f>'[1]Worksheet vs Peoplesoft'!I88</f>
        <v>16715</v>
      </c>
      <c r="K87" s="10"/>
      <c r="M87" s="10"/>
      <c r="O87" s="8">
        <f>'[1]Worksheet vs Peoplesoft'!O88</f>
        <v>70.55</v>
      </c>
    </row>
    <row r="88" spans="1:15" ht="15" customHeight="1" x14ac:dyDescent="0.3">
      <c r="A88" s="3">
        <v>12</v>
      </c>
      <c r="C88" s="6" t="s">
        <v>90</v>
      </c>
      <c r="E88" t="s">
        <v>20</v>
      </c>
      <c r="G88" s="7">
        <v>691</v>
      </c>
      <c r="I88" s="16">
        <f>'[1]Worksheet vs Peoplesoft'!I89</f>
        <v>702</v>
      </c>
      <c r="K88" s="10"/>
      <c r="M88" s="10"/>
      <c r="O88" s="8">
        <f>'[1]Worksheet vs Peoplesoft'!O89</f>
        <v>8.07</v>
      </c>
    </row>
    <row r="89" spans="1:15" ht="15" customHeight="1" x14ac:dyDescent="0.3">
      <c r="A89" s="3">
        <v>12</v>
      </c>
      <c r="C89" s="6" t="s">
        <v>91</v>
      </c>
      <c r="E89" t="s">
        <v>20</v>
      </c>
      <c r="G89" s="7">
        <v>788</v>
      </c>
      <c r="I89" s="16">
        <f>'[1]Worksheet vs Peoplesoft'!I90</f>
        <v>710</v>
      </c>
      <c r="K89" s="10"/>
      <c r="M89" s="10"/>
      <c r="O89" s="8">
        <f>'[1]Worksheet vs Peoplesoft'!O90</f>
        <v>5.3</v>
      </c>
    </row>
    <row r="90" spans="1:15" ht="15" customHeight="1" x14ac:dyDescent="0.3">
      <c r="A90" s="3">
        <v>12</v>
      </c>
      <c r="C90" s="6" t="s">
        <v>92</v>
      </c>
      <c r="E90" t="s">
        <v>20</v>
      </c>
      <c r="G90" s="16">
        <v>467</v>
      </c>
      <c r="I90" s="16">
        <f>'[1]Worksheet vs Peoplesoft'!I91</f>
        <v>441</v>
      </c>
      <c r="K90" s="3"/>
      <c r="M90" s="3"/>
      <c r="O90" s="8">
        <f>'[1]Worksheet vs Peoplesoft'!O91</f>
        <v>3.1</v>
      </c>
    </row>
    <row r="91" spans="1:15" ht="15" customHeight="1" x14ac:dyDescent="0.3">
      <c r="A91" s="3">
        <v>12</v>
      </c>
      <c r="C91" s="6" t="s">
        <v>93</v>
      </c>
      <c r="E91" t="s">
        <v>20</v>
      </c>
      <c r="G91" s="7">
        <v>1254</v>
      </c>
      <c r="I91" s="16">
        <f>'[1]Worksheet vs Peoplesoft'!I92</f>
        <v>1231</v>
      </c>
      <c r="K91" s="10"/>
      <c r="M91" s="10"/>
      <c r="O91" s="8">
        <f>'[1]Worksheet vs Peoplesoft'!O92</f>
        <v>7.32</v>
      </c>
    </row>
    <row r="92" spans="1:15" ht="15" customHeight="1" x14ac:dyDescent="0.3">
      <c r="A92" s="3">
        <v>12</v>
      </c>
      <c r="C92" s="6" t="s">
        <v>94</v>
      </c>
      <c r="E92" t="s">
        <v>20</v>
      </c>
      <c r="G92" s="16">
        <v>1653</v>
      </c>
      <c r="I92" s="16">
        <f>'[1]Worksheet vs Peoplesoft'!I93</f>
        <v>1508</v>
      </c>
      <c r="K92" s="3"/>
      <c r="M92" s="3"/>
      <c r="O92" s="8">
        <f>'[1]Worksheet vs Peoplesoft'!O93</f>
        <v>6.23</v>
      </c>
    </row>
    <row r="93" spans="1:15" s="12" customFormat="1" x14ac:dyDescent="0.3">
      <c r="A93" s="11"/>
      <c r="E93" s="12" t="s">
        <v>24</v>
      </c>
      <c r="G93" s="13">
        <f>SUM(G86:G92)</f>
        <v>33224</v>
      </c>
      <c r="H93" s="13">
        <f>SUM(H86:H92)</f>
        <v>0</v>
      </c>
      <c r="I93" s="13">
        <f>SUM(I86:I92)</f>
        <v>33190</v>
      </c>
      <c r="K93" s="13">
        <f>SUM(K86:K92)</f>
        <v>21051</v>
      </c>
      <c r="M93" s="13">
        <f>SUM(M86:M92)</f>
        <v>38205</v>
      </c>
      <c r="O93" s="17">
        <f>SUM(O86:O92)</f>
        <v>871.86</v>
      </c>
    </row>
    <row r="94" spans="1:15" ht="15" customHeight="1" x14ac:dyDescent="0.3">
      <c r="A94" s="3">
        <v>13</v>
      </c>
      <c r="C94" s="6" t="s">
        <v>95</v>
      </c>
      <c r="E94" t="s">
        <v>18</v>
      </c>
      <c r="G94" s="7">
        <v>8502</v>
      </c>
      <c r="I94" s="7">
        <f>'[1]Worksheet vs Peoplesoft'!I95</f>
        <v>8283</v>
      </c>
      <c r="K94" s="7">
        <f>SUMIFS('[1]Pass Cars &amp; Totals'!$B$4:$B$95,'[1]Pass Cars &amp; Totals'!$A$4:$A$95,Worksheet!C94)</f>
        <v>6809</v>
      </c>
      <c r="M94" s="7">
        <f>SUMIFS('[1]Pass Cars &amp; Totals'!$C$4:$C$95,'[1]Pass Cars &amp; Totals'!$A$4:$A$95,Worksheet!C94)</f>
        <v>14483</v>
      </c>
      <c r="O94" s="8">
        <f>'[1]Worksheet vs Peoplesoft'!O95</f>
        <v>466.89</v>
      </c>
    </row>
    <row r="95" spans="1:15" ht="15" customHeight="1" x14ac:dyDescent="0.3">
      <c r="A95" s="3">
        <v>13</v>
      </c>
      <c r="C95" s="6" t="s">
        <v>96</v>
      </c>
      <c r="E95" t="s">
        <v>20</v>
      </c>
      <c r="G95" s="7">
        <v>55</v>
      </c>
      <c r="I95" s="7">
        <f>'[1]Worksheet vs Peoplesoft'!I96</f>
        <v>29</v>
      </c>
      <c r="K95" s="10"/>
      <c r="M95" s="10"/>
      <c r="O95" s="8">
        <f>'[1]Worksheet vs Peoplesoft'!O96</f>
        <v>2.35</v>
      </c>
    </row>
    <row r="96" spans="1:15" ht="15" customHeight="1" x14ac:dyDescent="0.3">
      <c r="A96" s="3">
        <v>13</v>
      </c>
      <c r="C96" s="6" t="s">
        <v>97</v>
      </c>
      <c r="E96" t="s">
        <v>20</v>
      </c>
      <c r="G96" s="7">
        <v>645</v>
      </c>
      <c r="I96" s="7">
        <f>'[1]Worksheet vs Peoplesoft'!I97</f>
        <v>685</v>
      </c>
      <c r="K96" s="10"/>
      <c r="M96" s="10"/>
      <c r="O96" s="8">
        <f>'[1]Worksheet vs Peoplesoft'!O97</f>
        <v>8.6199999999999992</v>
      </c>
    </row>
    <row r="97" spans="1:17" ht="15" customHeight="1" x14ac:dyDescent="0.3">
      <c r="A97" s="3">
        <v>13</v>
      </c>
      <c r="C97" s="6" t="s">
        <v>98</v>
      </c>
      <c r="E97" t="s">
        <v>20</v>
      </c>
      <c r="G97" s="7">
        <v>238</v>
      </c>
      <c r="I97" s="7">
        <f>'[1]Worksheet vs Peoplesoft'!I98</f>
        <v>289</v>
      </c>
      <c r="K97" s="10"/>
      <c r="M97" s="10"/>
      <c r="O97" s="8">
        <f>'[1]Worksheet vs Peoplesoft'!O98</f>
        <v>5.44</v>
      </c>
    </row>
    <row r="98" spans="1:17" ht="15" customHeight="1" x14ac:dyDescent="0.3">
      <c r="A98" s="3">
        <v>13</v>
      </c>
      <c r="C98" s="6" t="s">
        <v>99</v>
      </c>
      <c r="E98" t="s">
        <v>20</v>
      </c>
      <c r="G98" s="7">
        <v>828</v>
      </c>
      <c r="I98" s="7">
        <f>'[1]Worksheet vs Peoplesoft'!I99</f>
        <v>829</v>
      </c>
      <c r="K98" s="10"/>
      <c r="M98" s="10"/>
      <c r="O98" s="8">
        <f>'[1]Worksheet vs Peoplesoft'!O99</f>
        <v>9.34</v>
      </c>
    </row>
    <row r="99" spans="1:17" ht="15" customHeight="1" x14ac:dyDescent="0.3">
      <c r="A99" s="3">
        <v>13</v>
      </c>
      <c r="C99" s="6" t="s">
        <v>100</v>
      </c>
      <c r="E99" t="s">
        <v>20</v>
      </c>
      <c r="G99" s="7">
        <v>818</v>
      </c>
      <c r="I99" s="7">
        <f>'[1]Worksheet vs Peoplesoft'!I100</f>
        <v>790</v>
      </c>
      <c r="K99" s="10"/>
      <c r="M99" s="10"/>
      <c r="O99" s="8">
        <f>'[1]Worksheet vs Peoplesoft'!O100</f>
        <v>8.5299999999999994</v>
      </c>
    </row>
    <row r="100" spans="1:17" s="12" customFormat="1" x14ac:dyDescent="0.3">
      <c r="A100" s="11"/>
      <c r="E100" s="12" t="s">
        <v>24</v>
      </c>
      <c r="G100" s="13">
        <f>SUM(G94:G99)</f>
        <v>11086</v>
      </c>
      <c r="H100" s="13">
        <f>SUM(H94:H99)</f>
        <v>0</v>
      </c>
      <c r="I100" s="13">
        <f>SUM(I94:I99)</f>
        <v>10905</v>
      </c>
      <c r="K100" s="13">
        <f>SUM(K94:K99)</f>
        <v>6809</v>
      </c>
      <c r="M100" s="13">
        <f>SUM(M94:M99)</f>
        <v>14483</v>
      </c>
      <c r="O100" s="17">
        <f>SUM(O94:O99)</f>
        <v>501.16999999999996</v>
      </c>
      <c r="Q100" s="18"/>
    </row>
    <row r="101" spans="1:17" ht="15" customHeight="1" x14ac:dyDescent="0.3">
      <c r="A101" s="3">
        <v>14</v>
      </c>
      <c r="C101" s="6" t="s">
        <v>101</v>
      </c>
      <c r="E101" t="s">
        <v>18</v>
      </c>
      <c r="G101" s="7">
        <v>17090</v>
      </c>
      <c r="I101" s="7">
        <f>'[1]Worksheet vs Peoplesoft'!I102</f>
        <v>17804</v>
      </c>
      <c r="K101" s="7">
        <f>SUMIFS('[1]Pass Cars &amp; Totals'!$B$4:$B$95,'[1]Pass Cars &amp; Totals'!$A$4:$A$95,Worksheet!C101)</f>
        <v>18294</v>
      </c>
      <c r="M101" s="7">
        <f>SUMIFS('[1]Pass Cars &amp; Totals'!$C$4:$C$95,'[1]Pass Cars &amp; Totals'!$A$4:$A$95,Worksheet!C101)</f>
        <v>38994</v>
      </c>
      <c r="O101" s="8">
        <f>'[1]Worksheet vs Peoplesoft'!O102</f>
        <v>790.08</v>
      </c>
    </row>
    <row r="102" spans="1:17" ht="15" customHeight="1" x14ac:dyDescent="0.3">
      <c r="A102" s="3">
        <v>14</v>
      </c>
      <c r="C102" s="6" t="s">
        <v>102</v>
      </c>
      <c r="E102" t="s">
        <v>20</v>
      </c>
      <c r="G102" s="7">
        <v>11509</v>
      </c>
      <c r="I102" s="7">
        <f>'[1]Worksheet vs Peoplesoft'!I103</f>
        <v>12017</v>
      </c>
      <c r="K102" s="10"/>
      <c r="M102" s="10"/>
      <c r="O102" s="8">
        <f>'[1]Worksheet vs Peoplesoft'!O103</f>
        <v>82.07</v>
      </c>
    </row>
    <row r="103" spans="1:17" ht="15" customHeight="1" x14ac:dyDescent="0.3">
      <c r="A103" s="3">
        <v>14</v>
      </c>
      <c r="C103" s="6" t="s">
        <v>103</v>
      </c>
      <c r="E103" t="s">
        <v>20</v>
      </c>
      <c r="G103" s="7">
        <v>101</v>
      </c>
      <c r="I103" s="7">
        <f>'[1]Worksheet vs Peoplesoft'!I104</f>
        <v>65</v>
      </c>
      <c r="K103" s="10"/>
      <c r="M103" s="10"/>
      <c r="O103" s="8">
        <f>'[1]Worksheet vs Peoplesoft'!O104</f>
        <v>1.54</v>
      </c>
    </row>
    <row r="104" spans="1:17" ht="15" customHeight="1" x14ac:dyDescent="0.3">
      <c r="A104" s="3">
        <v>14</v>
      </c>
      <c r="C104" s="6" t="s">
        <v>104</v>
      </c>
      <c r="E104" t="s">
        <v>20</v>
      </c>
      <c r="G104" s="7">
        <v>135</v>
      </c>
      <c r="I104" s="7">
        <f>'[1]Worksheet vs Peoplesoft'!I105</f>
        <v>176</v>
      </c>
      <c r="K104" s="10"/>
      <c r="M104" s="10"/>
      <c r="O104" s="8">
        <f>'[1]Worksheet vs Peoplesoft'!O105</f>
        <v>1.59</v>
      </c>
    </row>
    <row r="105" spans="1:17" ht="15" customHeight="1" x14ac:dyDescent="0.3">
      <c r="A105" s="3">
        <v>14</v>
      </c>
      <c r="C105" s="6" t="s">
        <v>105</v>
      </c>
      <c r="E105" t="s">
        <v>20</v>
      </c>
      <c r="G105" s="7">
        <v>640</v>
      </c>
      <c r="I105" s="7">
        <f>'[1]Worksheet vs Peoplesoft'!I106</f>
        <v>631</v>
      </c>
      <c r="K105" s="10"/>
      <c r="M105" s="10"/>
      <c r="O105" s="8">
        <f>'[1]Worksheet vs Peoplesoft'!O106</f>
        <v>9.2200000000000006</v>
      </c>
    </row>
    <row r="106" spans="1:17" ht="15.75" customHeight="1" x14ac:dyDescent="0.3">
      <c r="A106" s="3">
        <v>14</v>
      </c>
      <c r="C106" s="9" t="s">
        <v>106</v>
      </c>
      <c r="E106" t="s">
        <v>20</v>
      </c>
      <c r="G106" s="7">
        <v>343</v>
      </c>
      <c r="I106" s="7">
        <f>'[1]Worksheet vs Peoplesoft'!I107</f>
        <v>792</v>
      </c>
      <c r="K106" s="10"/>
      <c r="M106" s="10"/>
      <c r="O106" s="8">
        <f>'[1]Worksheet vs Peoplesoft'!O107</f>
        <v>9.7659999999999627</v>
      </c>
    </row>
    <row r="107" spans="1:17" ht="15" customHeight="1" x14ac:dyDescent="0.3">
      <c r="A107" s="3">
        <v>14</v>
      </c>
      <c r="C107" s="6" t="s">
        <v>107</v>
      </c>
      <c r="E107" t="s">
        <v>20</v>
      </c>
      <c r="G107" s="7">
        <v>1354</v>
      </c>
      <c r="I107" s="7">
        <f>'[1]Worksheet vs Peoplesoft'!I108</f>
        <v>1397</v>
      </c>
      <c r="K107" s="10"/>
      <c r="M107" s="10"/>
      <c r="O107" s="8">
        <f>'[1]Worksheet vs Peoplesoft'!O108</f>
        <v>11.49</v>
      </c>
    </row>
    <row r="108" spans="1:17" ht="15" customHeight="1" x14ac:dyDescent="0.3">
      <c r="A108" s="3">
        <v>14</v>
      </c>
      <c r="C108" s="6" t="s">
        <v>108</v>
      </c>
      <c r="E108" t="s">
        <v>20</v>
      </c>
      <c r="G108" s="7">
        <v>476</v>
      </c>
      <c r="I108" s="7">
        <f>'[1]Worksheet vs Peoplesoft'!I109</f>
        <v>499</v>
      </c>
      <c r="K108" s="10"/>
      <c r="M108" s="10"/>
      <c r="O108" s="8">
        <f>'[1]Worksheet vs Peoplesoft'!O109</f>
        <v>3.95</v>
      </c>
    </row>
    <row r="109" spans="1:17" s="12" customFormat="1" x14ac:dyDescent="0.3">
      <c r="A109" s="11"/>
      <c r="E109" s="12" t="s">
        <v>24</v>
      </c>
      <c r="G109" s="13">
        <f>SUM(G101:G108)</f>
        <v>31648</v>
      </c>
      <c r="H109" s="13">
        <f t="shared" ref="H109:O109" si="0">SUM(H101:H108)</f>
        <v>0</v>
      </c>
      <c r="I109" s="13">
        <f>SUM(I101:I108)</f>
        <v>33381</v>
      </c>
      <c r="K109" s="13">
        <f t="shared" si="0"/>
        <v>18294</v>
      </c>
      <c r="M109" s="13">
        <f t="shared" si="0"/>
        <v>38994</v>
      </c>
      <c r="O109" s="17">
        <f t="shared" si="0"/>
        <v>909.70600000000013</v>
      </c>
    </row>
    <row r="110" spans="1:17" ht="15" customHeight="1" x14ac:dyDescent="0.3">
      <c r="A110" s="3">
        <v>15</v>
      </c>
      <c r="C110" s="6" t="s">
        <v>109</v>
      </c>
      <c r="E110" t="s">
        <v>18</v>
      </c>
      <c r="G110" s="7">
        <v>33844</v>
      </c>
      <c r="I110" s="7">
        <f>'[1]Worksheet vs Peoplesoft'!I111</f>
        <v>34449</v>
      </c>
      <c r="K110" s="7">
        <f>SUMIFS('[1]Pass Cars &amp; Totals'!$B$4:$B$95,'[1]Pass Cars &amp; Totals'!$A$4:$A$95,Worksheet!C110)</f>
        <v>37060</v>
      </c>
      <c r="M110" s="7">
        <f>SUMIFS('[1]Pass Cars &amp; Totals'!$C$4:$C$95,'[1]Pass Cars &amp; Totals'!$A$4:$A$95,Worksheet!C110)</f>
        <v>62386</v>
      </c>
      <c r="O110" s="8">
        <f>'[1]Worksheet vs Peoplesoft'!O111</f>
        <v>501.59</v>
      </c>
    </row>
    <row r="111" spans="1:17" ht="15" customHeight="1" x14ac:dyDescent="0.3">
      <c r="A111" s="3">
        <v>15</v>
      </c>
      <c r="C111" s="6" t="s">
        <v>110</v>
      </c>
      <c r="E111" t="s">
        <v>20</v>
      </c>
      <c r="G111" s="7">
        <v>5042</v>
      </c>
      <c r="I111" s="7">
        <f>'[1]Worksheet vs Peoplesoft'!I112</f>
        <v>5129</v>
      </c>
      <c r="K111" s="10"/>
      <c r="M111" s="10"/>
      <c r="O111" s="8">
        <f>'[1]Worksheet vs Peoplesoft'!O112</f>
        <v>23.69</v>
      </c>
    </row>
    <row r="112" spans="1:17" ht="15" customHeight="1" x14ac:dyDescent="0.3">
      <c r="A112" s="3">
        <v>15</v>
      </c>
      <c r="C112" s="6" t="s">
        <v>111</v>
      </c>
      <c r="E112" t="s">
        <v>20</v>
      </c>
      <c r="G112" s="7">
        <v>3750</v>
      </c>
      <c r="I112" s="7">
        <f>'[1]Worksheet vs Peoplesoft'!I113</f>
        <v>3479</v>
      </c>
      <c r="K112" s="10"/>
      <c r="M112" s="10"/>
      <c r="O112" s="8">
        <f>'[1]Worksheet vs Peoplesoft'!O113</f>
        <v>19.5</v>
      </c>
    </row>
    <row r="113" spans="1:17" ht="15" customHeight="1" x14ac:dyDescent="0.3">
      <c r="A113" s="3">
        <v>15</v>
      </c>
      <c r="C113" s="6" t="s">
        <v>112</v>
      </c>
      <c r="E113" t="s">
        <v>20</v>
      </c>
      <c r="G113" s="7">
        <v>1327</v>
      </c>
      <c r="I113" s="7">
        <f>'[1]Worksheet vs Peoplesoft'!I114</f>
        <v>1360</v>
      </c>
      <c r="K113" s="10"/>
      <c r="M113" s="10"/>
      <c r="O113" s="8">
        <f>'[1]Worksheet vs Peoplesoft'!O114</f>
        <v>7.22</v>
      </c>
    </row>
    <row r="114" spans="1:17" ht="15" customHeight="1" x14ac:dyDescent="0.3">
      <c r="A114" s="3">
        <v>15</v>
      </c>
      <c r="C114" s="6" t="s">
        <v>113</v>
      </c>
      <c r="E114" t="s">
        <v>20</v>
      </c>
      <c r="G114" s="7">
        <v>4520</v>
      </c>
      <c r="I114" s="7">
        <f>'[1]Worksheet vs Peoplesoft'!I115</f>
        <v>4602</v>
      </c>
      <c r="K114" s="10"/>
      <c r="M114" s="10"/>
      <c r="O114" s="8">
        <f>'[1]Worksheet vs Peoplesoft'!O115</f>
        <v>23.25</v>
      </c>
    </row>
    <row r="115" spans="1:17" ht="15" customHeight="1" x14ac:dyDescent="0.3">
      <c r="A115" s="3">
        <v>15</v>
      </c>
      <c r="C115" s="6" t="s">
        <v>114</v>
      </c>
      <c r="E115" t="s">
        <v>20</v>
      </c>
      <c r="G115" s="7">
        <v>597</v>
      </c>
      <c r="I115" s="7">
        <f>'[1]Worksheet vs Peoplesoft'!I116</f>
        <v>675</v>
      </c>
      <c r="K115" s="10"/>
      <c r="M115" s="10"/>
      <c r="O115" s="8">
        <f>'[1]Worksheet vs Peoplesoft'!O116</f>
        <v>5.28</v>
      </c>
    </row>
    <row r="116" spans="1:17" ht="15" customHeight="1" x14ac:dyDescent="0.3">
      <c r="A116" s="3">
        <v>15</v>
      </c>
      <c r="C116" s="6" t="s">
        <v>115</v>
      </c>
      <c r="E116" t="s">
        <v>20</v>
      </c>
      <c r="G116" s="7">
        <v>678</v>
      </c>
      <c r="I116" s="7">
        <f>'[1]Worksheet vs Peoplesoft'!I117</f>
        <v>660</v>
      </c>
      <c r="K116" s="10"/>
      <c r="M116" s="10"/>
      <c r="O116" s="8">
        <f>'[1]Worksheet vs Peoplesoft'!O117</f>
        <v>8.8800000000000008</v>
      </c>
    </row>
    <row r="117" spans="1:17" ht="15" customHeight="1" x14ac:dyDescent="0.3">
      <c r="A117" s="3">
        <v>15</v>
      </c>
      <c r="C117" s="6" t="s">
        <v>116</v>
      </c>
      <c r="E117" t="s">
        <v>20</v>
      </c>
      <c r="G117" s="7">
        <v>289</v>
      </c>
      <c r="I117" s="7">
        <f>'[1]Worksheet vs Peoplesoft'!I118</f>
        <v>325</v>
      </c>
      <c r="K117" s="10"/>
      <c r="M117" s="10"/>
      <c r="O117" s="8">
        <f>'[1]Worksheet vs Peoplesoft'!O118</f>
        <v>1.77</v>
      </c>
    </row>
    <row r="118" spans="1:17" s="12" customFormat="1" x14ac:dyDescent="0.3">
      <c r="A118" s="11"/>
      <c r="E118" s="12" t="s">
        <v>24</v>
      </c>
      <c r="G118" s="13">
        <f t="shared" ref="G118:O118" si="1">SUM(G110:G117)</f>
        <v>50047</v>
      </c>
      <c r="H118" s="13">
        <f t="shared" si="1"/>
        <v>0</v>
      </c>
      <c r="I118" s="13">
        <f>SUM(I110:I117)</f>
        <v>50679</v>
      </c>
      <c r="K118" s="13">
        <f t="shared" si="1"/>
        <v>37060</v>
      </c>
      <c r="M118" s="13">
        <f t="shared" si="1"/>
        <v>62386</v>
      </c>
      <c r="O118" s="19">
        <f t="shared" si="1"/>
        <v>591.17999999999995</v>
      </c>
    </row>
    <row r="119" spans="1:17" ht="15" customHeight="1" x14ac:dyDescent="0.3">
      <c r="A119" s="3">
        <v>16</v>
      </c>
      <c r="C119" s="6" t="s">
        <v>19</v>
      </c>
      <c r="E119" t="s">
        <v>18</v>
      </c>
      <c r="G119" s="7">
        <v>11796</v>
      </c>
      <c r="I119" s="7">
        <f>'[1]Worksheet vs Peoplesoft'!I120</f>
        <v>11710</v>
      </c>
      <c r="K119" s="7">
        <f>SUMIFS('[1]Pass Cars &amp; Totals'!$B$4:$B$95,'[1]Pass Cars &amp; Totals'!$A$4:$A$95,Worksheet!C119)</f>
        <v>17406</v>
      </c>
      <c r="M119" s="7">
        <f>SUMIFS('[1]Pass Cars &amp; Totals'!$C$4:$C$95,'[1]Pass Cars &amp; Totals'!$A$4:$A$95,Worksheet!C119)</f>
        <v>33932</v>
      </c>
      <c r="O119" s="8">
        <f>'[1]Worksheet vs Peoplesoft'!O120</f>
        <v>635.73699999999997</v>
      </c>
    </row>
    <row r="120" spans="1:17" ht="15" customHeight="1" x14ac:dyDescent="0.3">
      <c r="A120" s="3">
        <v>16</v>
      </c>
      <c r="C120" s="6" t="s">
        <v>117</v>
      </c>
      <c r="E120" t="s">
        <v>20</v>
      </c>
      <c r="G120" s="7">
        <v>11492</v>
      </c>
      <c r="I120" s="7">
        <f>'[1]Worksheet vs Peoplesoft'!I121</f>
        <v>12312</v>
      </c>
      <c r="K120" s="10"/>
      <c r="M120" s="10"/>
      <c r="O120" s="8">
        <f>'[1]Worksheet vs Peoplesoft'!O121</f>
        <v>68.650000000000006</v>
      </c>
    </row>
    <row r="121" spans="1:17" ht="15" customHeight="1" x14ac:dyDescent="0.3">
      <c r="A121" s="3">
        <v>16</v>
      </c>
      <c r="C121" s="6" t="s">
        <v>118</v>
      </c>
      <c r="E121" t="s">
        <v>20</v>
      </c>
      <c r="G121" s="7">
        <v>127</v>
      </c>
      <c r="I121" s="7">
        <f>'[1]Worksheet vs Peoplesoft'!I122</f>
        <v>149</v>
      </c>
      <c r="K121" s="10"/>
      <c r="M121" s="10"/>
      <c r="O121" s="8">
        <f>'[1]Worksheet vs Peoplesoft'!O122</f>
        <v>3.96</v>
      </c>
    </row>
    <row r="122" spans="1:17" ht="15" customHeight="1" x14ac:dyDescent="0.3">
      <c r="A122" s="3">
        <v>16</v>
      </c>
      <c r="C122" s="6" t="s">
        <v>119</v>
      </c>
      <c r="E122" t="s">
        <v>20</v>
      </c>
      <c r="G122" s="7">
        <v>331</v>
      </c>
      <c r="I122" s="7">
        <f>'[1]Worksheet vs Peoplesoft'!I123</f>
        <v>319</v>
      </c>
      <c r="K122" s="10"/>
      <c r="M122" s="10"/>
      <c r="O122" s="8">
        <f>'[1]Worksheet vs Peoplesoft'!O123</f>
        <v>3.33</v>
      </c>
    </row>
    <row r="123" spans="1:17" ht="15" customHeight="1" x14ac:dyDescent="0.3">
      <c r="A123" s="3">
        <v>16</v>
      </c>
      <c r="C123" s="6" t="s">
        <v>120</v>
      </c>
      <c r="E123" t="s">
        <v>20</v>
      </c>
      <c r="G123" s="7">
        <v>1031</v>
      </c>
      <c r="I123" s="7">
        <f>'[1]Worksheet vs Peoplesoft'!I124</f>
        <v>960</v>
      </c>
      <c r="K123" s="10"/>
      <c r="M123" s="10"/>
      <c r="O123" s="8">
        <f>'[1]Worksheet vs Peoplesoft'!O124</f>
        <v>7.29</v>
      </c>
    </row>
    <row r="124" spans="1:17" ht="15" customHeight="1" x14ac:dyDescent="0.3">
      <c r="A124" s="3">
        <v>16</v>
      </c>
      <c r="C124" s="6" t="s">
        <v>121</v>
      </c>
      <c r="E124" t="s">
        <v>20</v>
      </c>
      <c r="G124" s="7">
        <v>1379</v>
      </c>
      <c r="I124" s="7">
        <f>'[1]Worksheet vs Peoplesoft'!I125</f>
        <v>1393</v>
      </c>
      <c r="K124" s="10"/>
      <c r="M124" s="10"/>
      <c r="O124" s="8">
        <f>'[1]Worksheet vs Peoplesoft'!O125</f>
        <v>10.3</v>
      </c>
    </row>
    <row r="125" spans="1:17" s="12" customFormat="1" x14ac:dyDescent="0.3">
      <c r="A125" s="11"/>
      <c r="E125" s="12" t="s">
        <v>24</v>
      </c>
      <c r="G125" s="13">
        <f>SUM(G119:G124)</f>
        <v>26156</v>
      </c>
      <c r="H125" s="13">
        <f>SUM(H119:H124)</f>
        <v>0</v>
      </c>
      <c r="I125" s="13">
        <f>SUM(I119:I124)</f>
        <v>26843</v>
      </c>
      <c r="K125" s="13">
        <f>SUM(K119:K124)</f>
        <v>17406</v>
      </c>
      <c r="M125" s="13">
        <f>SUM(M119:M124)</f>
        <v>33932</v>
      </c>
      <c r="O125" s="17">
        <f>SUM(O119:O124)</f>
        <v>729.26699999999994</v>
      </c>
      <c r="Q125" s="20"/>
    </row>
    <row r="126" spans="1:17" ht="15" customHeight="1" x14ac:dyDescent="0.3">
      <c r="A126" s="3">
        <v>17</v>
      </c>
      <c r="C126" s="6" t="s">
        <v>122</v>
      </c>
      <c r="E126" t="s">
        <v>18</v>
      </c>
      <c r="G126" s="7">
        <v>16481</v>
      </c>
      <c r="I126" s="7">
        <f>'[1]Worksheet vs Peoplesoft'!I127</f>
        <v>16792</v>
      </c>
      <c r="K126" s="7">
        <f>SUMIFS('[1]Pass Cars &amp; Totals'!$B$4:$B$95,'[1]Pass Cars &amp; Totals'!$A$4:$A$95,Worksheet!C126)</f>
        <v>30230</v>
      </c>
      <c r="M126" s="7">
        <f>SUMIFS('[1]Pass Cars &amp; Totals'!$C$4:$C$95,'[1]Pass Cars &amp; Totals'!$A$4:$A$95,Worksheet!C126)</f>
        <v>59122</v>
      </c>
      <c r="O126" s="8">
        <f>'[1]Worksheet vs Peoplesoft'!O127</f>
        <v>706.17</v>
      </c>
    </row>
    <row r="127" spans="1:17" ht="15" customHeight="1" x14ac:dyDescent="0.3">
      <c r="A127" s="3">
        <v>17</v>
      </c>
      <c r="C127" s="6" t="s">
        <v>123</v>
      </c>
      <c r="E127" t="s">
        <v>20</v>
      </c>
      <c r="G127" s="7">
        <v>12731</v>
      </c>
      <c r="I127" s="7">
        <f>'[1]Worksheet vs Peoplesoft'!I128</f>
        <v>13412</v>
      </c>
      <c r="K127" s="10"/>
      <c r="M127" s="10"/>
      <c r="O127" s="8">
        <f>'[1]Worksheet vs Peoplesoft'!O128</f>
        <v>79.930000000000007</v>
      </c>
    </row>
    <row r="128" spans="1:17" ht="15" customHeight="1" x14ac:dyDescent="0.3">
      <c r="A128" s="3">
        <v>17</v>
      </c>
      <c r="C128" s="6" t="s">
        <v>124</v>
      </c>
      <c r="E128" t="s">
        <v>20</v>
      </c>
      <c r="G128" s="7">
        <v>6286</v>
      </c>
      <c r="I128" s="7">
        <f>'[1]Worksheet vs Peoplesoft'!I129</f>
        <v>6542</v>
      </c>
      <c r="K128" s="10"/>
      <c r="M128" s="10"/>
      <c r="O128" s="8">
        <f>'[1]Worksheet vs Peoplesoft'!O129</f>
        <v>32.32</v>
      </c>
    </row>
    <row r="129" spans="1:20" ht="15" customHeight="1" x14ac:dyDescent="0.3">
      <c r="A129" s="3">
        <v>17</v>
      </c>
      <c r="C129" s="6" t="s">
        <v>125</v>
      </c>
      <c r="E129" t="s">
        <v>20</v>
      </c>
      <c r="G129" s="7">
        <v>2684</v>
      </c>
      <c r="I129" s="7">
        <f>'[1]Worksheet vs Peoplesoft'!I130</f>
        <v>2635</v>
      </c>
      <c r="K129" s="10"/>
      <c r="M129" s="10"/>
      <c r="O129" s="8">
        <f>'[1]Worksheet vs Peoplesoft'!O130</f>
        <v>14.82</v>
      </c>
    </row>
    <row r="130" spans="1:20" ht="15" customHeight="1" x14ac:dyDescent="0.3">
      <c r="A130" s="3">
        <v>17</v>
      </c>
      <c r="C130" s="6" t="s">
        <v>126</v>
      </c>
      <c r="E130" t="s">
        <v>20</v>
      </c>
      <c r="G130" s="7">
        <v>197</v>
      </c>
      <c r="I130" s="7">
        <f>'[1]Worksheet vs Peoplesoft'!I131</f>
        <v>213</v>
      </c>
      <c r="K130" s="10"/>
      <c r="M130" s="10"/>
      <c r="O130" s="8">
        <f>'[1]Worksheet vs Peoplesoft'!O131</f>
        <v>1.93</v>
      </c>
    </row>
    <row r="131" spans="1:20" ht="15" customHeight="1" x14ac:dyDescent="0.3">
      <c r="A131" s="3">
        <v>17</v>
      </c>
      <c r="C131" s="6" t="s">
        <v>127</v>
      </c>
      <c r="E131" t="s">
        <v>20</v>
      </c>
      <c r="G131" s="7">
        <v>983</v>
      </c>
      <c r="I131" s="7">
        <f>'[1]Worksheet vs Peoplesoft'!I132</f>
        <v>1026</v>
      </c>
      <c r="K131" s="10"/>
      <c r="M131" s="10"/>
      <c r="O131" s="8">
        <f>'[1]Worksheet vs Peoplesoft'!O132</f>
        <v>11.22</v>
      </c>
    </row>
    <row r="132" spans="1:20" ht="15" customHeight="1" x14ac:dyDescent="0.3">
      <c r="A132" s="3">
        <v>17</v>
      </c>
      <c r="C132" s="6" t="s">
        <v>128</v>
      </c>
      <c r="E132" t="s">
        <v>20</v>
      </c>
      <c r="G132" s="7">
        <v>254</v>
      </c>
      <c r="I132" s="7">
        <f>'[1]Worksheet vs Peoplesoft'!I133</f>
        <v>236</v>
      </c>
      <c r="K132" s="10"/>
      <c r="M132" s="10"/>
      <c r="O132" s="8">
        <f>'[1]Worksheet vs Peoplesoft'!O133</f>
        <v>1.91</v>
      </c>
    </row>
    <row r="133" spans="1:20" ht="15" customHeight="1" x14ac:dyDescent="0.3">
      <c r="A133" s="3">
        <v>17</v>
      </c>
      <c r="C133" s="6" t="s">
        <v>129</v>
      </c>
      <c r="E133" t="s">
        <v>20</v>
      </c>
      <c r="G133" s="7">
        <v>460</v>
      </c>
      <c r="I133" s="7">
        <f>'[1]Worksheet vs Peoplesoft'!I134</f>
        <v>418</v>
      </c>
      <c r="K133" s="10"/>
      <c r="M133" s="10"/>
      <c r="O133" s="8">
        <f>'[1]Worksheet vs Peoplesoft'!O134</f>
        <v>2.5</v>
      </c>
    </row>
    <row r="134" spans="1:20" ht="15" customHeight="1" x14ac:dyDescent="0.3">
      <c r="A134" s="3">
        <v>17</v>
      </c>
      <c r="C134" s="6" t="s">
        <v>130</v>
      </c>
      <c r="E134" t="s">
        <v>20</v>
      </c>
      <c r="G134" s="7">
        <v>2242</v>
      </c>
      <c r="I134" s="7">
        <f>'[1]Worksheet vs Peoplesoft'!I135</f>
        <v>2116</v>
      </c>
      <c r="K134" s="10"/>
      <c r="M134" s="10"/>
      <c r="O134" s="8">
        <f>'[1]Worksheet vs Peoplesoft'!O135</f>
        <v>14.99</v>
      </c>
    </row>
    <row r="135" spans="1:20" s="12" customFormat="1" x14ac:dyDescent="0.3">
      <c r="A135" s="11"/>
      <c r="E135" s="12" t="s">
        <v>24</v>
      </c>
      <c r="G135" s="13">
        <f>SUM(G126:G134)</f>
        <v>42318</v>
      </c>
      <c r="H135" s="13">
        <f>SUM(H126:H134)</f>
        <v>0</v>
      </c>
      <c r="I135" s="13">
        <f>SUM(I126:I134)</f>
        <v>43390</v>
      </c>
      <c r="K135" s="13">
        <f>SUM(K126:K134)</f>
        <v>30230</v>
      </c>
      <c r="M135" s="13">
        <f>SUM(M126:M134)</f>
        <v>59122</v>
      </c>
      <c r="O135" s="17">
        <f>SUM(O126:O134)</f>
        <v>865.79</v>
      </c>
      <c r="R135" s="21"/>
      <c r="S135" s="18"/>
    </row>
    <row r="136" spans="1:20" ht="15" customHeight="1" x14ac:dyDescent="0.3">
      <c r="A136" s="3">
        <v>18</v>
      </c>
      <c r="C136" s="6" t="s">
        <v>131</v>
      </c>
      <c r="E136" t="s">
        <v>18</v>
      </c>
      <c r="G136" s="7">
        <v>31030</v>
      </c>
      <c r="I136" s="7">
        <f>'[1]Worksheet vs Peoplesoft'!I137</f>
        <v>28256</v>
      </c>
      <c r="K136" s="7">
        <f>SUMIFS('[1]Pass Cars &amp; Totals'!$B$4:$B$95,'[1]Pass Cars &amp; Totals'!$A$4:$A$95,Worksheet!C136)</f>
        <v>64187</v>
      </c>
      <c r="M136" s="7">
        <f>SUMIFS('[1]Pass Cars &amp; Totals'!$C$4:$C$95,'[1]Pass Cars &amp; Totals'!$A$4:$A$95,Worksheet!C136)</f>
        <v>104590</v>
      </c>
      <c r="O136" s="8">
        <f>'[1]Worksheet vs Peoplesoft'!O137</f>
        <v>785.17</v>
      </c>
    </row>
    <row r="137" spans="1:20" ht="15" customHeight="1" x14ac:dyDescent="0.3">
      <c r="A137" s="3">
        <v>18</v>
      </c>
      <c r="C137" s="6" t="s">
        <v>132</v>
      </c>
      <c r="E137" t="s">
        <v>20</v>
      </c>
      <c r="G137" s="7">
        <v>70085</v>
      </c>
      <c r="I137" s="7">
        <f>'[1]Worksheet vs Peoplesoft'!I138</f>
        <v>65194</v>
      </c>
      <c r="K137" s="10"/>
      <c r="M137" s="10"/>
      <c r="O137" s="8">
        <f>'[1]Worksheet vs Peoplesoft'!O138</f>
        <v>349.33</v>
      </c>
    </row>
    <row r="138" spans="1:20" ht="15" customHeight="1" x14ac:dyDescent="0.3">
      <c r="A138" s="3">
        <v>18</v>
      </c>
      <c r="C138" s="6" t="s">
        <v>133</v>
      </c>
      <c r="E138" t="s">
        <v>20</v>
      </c>
      <c r="G138" s="7">
        <v>2165</v>
      </c>
      <c r="I138" s="7">
        <f>'[1]Worksheet vs Peoplesoft'!I139</f>
        <v>2295</v>
      </c>
      <c r="K138" s="10"/>
      <c r="M138" s="10"/>
      <c r="O138" s="8">
        <f>'[1]Worksheet vs Peoplesoft'!O139</f>
        <v>14.08</v>
      </c>
    </row>
    <row r="139" spans="1:20" ht="15" customHeight="1" x14ac:dyDescent="0.3">
      <c r="A139" s="3">
        <v>18</v>
      </c>
      <c r="C139" s="6" t="s">
        <v>134</v>
      </c>
      <c r="E139" t="s">
        <v>20</v>
      </c>
      <c r="G139" s="7">
        <v>1805</v>
      </c>
      <c r="I139" s="7">
        <f>'[1]Worksheet vs Peoplesoft'!I140</f>
        <v>1595</v>
      </c>
      <c r="K139" s="10"/>
      <c r="M139" s="10"/>
      <c r="O139" s="8">
        <f>'[1]Worksheet vs Peoplesoft'!O140</f>
        <v>20.27</v>
      </c>
    </row>
    <row r="140" spans="1:20" ht="15" customHeight="1" x14ac:dyDescent="0.3">
      <c r="A140" s="3">
        <v>18</v>
      </c>
      <c r="C140" s="6" t="s">
        <v>135</v>
      </c>
      <c r="E140" t="s">
        <v>20</v>
      </c>
      <c r="G140" s="7">
        <v>871</v>
      </c>
      <c r="I140" s="7">
        <f>'[1]Worksheet vs Peoplesoft'!I141</f>
        <v>796</v>
      </c>
      <c r="K140" s="10"/>
      <c r="M140" s="10"/>
      <c r="O140" s="8">
        <f>'[1]Worksheet vs Peoplesoft'!O141</f>
        <v>5.77</v>
      </c>
    </row>
    <row r="141" spans="1:20" ht="15" customHeight="1" x14ac:dyDescent="0.3">
      <c r="A141" s="3">
        <v>18</v>
      </c>
      <c r="C141" s="6" t="s">
        <v>136</v>
      </c>
      <c r="E141" t="s">
        <v>20</v>
      </c>
      <c r="G141" s="7">
        <v>866</v>
      </c>
      <c r="I141" s="7">
        <f>'[1]Worksheet vs Peoplesoft'!I142</f>
        <v>747</v>
      </c>
      <c r="K141" s="10"/>
      <c r="M141" s="10"/>
      <c r="O141" s="8">
        <f>'[1]Worksheet vs Peoplesoft'!O142</f>
        <v>6.49</v>
      </c>
    </row>
    <row r="142" spans="1:20" ht="15" customHeight="1" x14ac:dyDescent="0.3">
      <c r="A142" s="3">
        <v>18</v>
      </c>
      <c r="C142" s="6" t="s">
        <v>137</v>
      </c>
      <c r="E142" t="s">
        <v>20</v>
      </c>
      <c r="G142" s="7">
        <v>9405</v>
      </c>
      <c r="I142" s="7">
        <f>'[1]Worksheet vs Peoplesoft'!I143</f>
        <v>11548</v>
      </c>
      <c r="K142" s="10"/>
      <c r="M142" s="10"/>
      <c r="O142" s="8">
        <f>'[1]Worksheet vs Peoplesoft'!O143</f>
        <v>68.069999999999993</v>
      </c>
    </row>
    <row r="143" spans="1:20" ht="15" customHeight="1" x14ac:dyDescent="0.3">
      <c r="A143" s="3">
        <v>18</v>
      </c>
      <c r="C143" s="6" t="s">
        <v>138</v>
      </c>
      <c r="E143" t="s">
        <v>20</v>
      </c>
      <c r="G143" s="7">
        <v>1647</v>
      </c>
      <c r="I143" s="7">
        <f>'[1]Worksheet vs Peoplesoft'!I144</f>
        <v>1651</v>
      </c>
      <c r="K143" s="10"/>
      <c r="M143" s="10"/>
      <c r="O143" s="8">
        <f>'[1]Worksheet vs Peoplesoft'!O144</f>
        <v>11.96</v>
      </c>
    </row>
    <row r="144" spans="1:20" s="12" customFormat="1" x14ac:dyDescent="0.3">
      <c r="A144" s="11"/>
      <c r="E144" s="12" t="s">
        <v>24</v>
      </c>
      <c r="G144" s="13">
        <f>SUM(G136:G143)</f>
        <v>117874</v>
      </c>
      <c r="H144" s="13">
        <f>SUM(H136:H143)</f>
        <v>0</v>
      </c>
      <c r="I144" s="13">
        <f>SUM(I136:I143)</f>
        <v>112082</v>
      </c>
      <c r="K144" s="13">
        <f>SUM(K136:K143)</f>
        <v>64187</v>
      </c>
      <c r="M144" s="13">
        <f>SUM(M136:M143)</f>
        <v>104590</v>
      </c>
      <c r="O144" s="17">
        <f>SUM(O136:O143)</f>
        <v>1261.1399999999999</v>
      </c>
      <c r="R144" s="18"/>
      <c r="T144" s="18"/>
    </row>
    <row r="145" spans="1:19" ht="15" customHeight="1" x14ac:dyDescent="0.3">
      <c r="A145" s="3">
        <v>19</v>
      </c>
      <c r="C145" s="6" t="s">
        <v>139</v>
      </c>
      <c r="E145" t="s">
        <v>18</v>
      </c>
      <c r="G145" s="7">
        <v>17595</v>
      </c>
      <c r="I145" s="7">
        <f>'[1]Worksheet vs Peoplesoft'!I146</f>
        <v>17379</v>
      </c>
      <c r="K145" s="7">
        <f>SUMIFS('[1]Pass Cars &amp; Totals'!$B$4:$B$95,'[1]Pass Cars &amp; Totals'!$A$4:$A$95,Worksheet!C145)</f>
        <v>30871</v>
      </c>
      <c r="M145" s="7">
        <f>SUMIFS('[1]Pass Cars &amp; Totals'!$C$4:$C$95,'[1]Pass Cars &amp; Totals'!$A$4:$A$95,Worksheet!C145)</f>
        <v>60685</v>
      </c>
      <c r="O145" s="8">
        <f>'[1]Worksheet vs Peoplesoft'!O146</f>
        <v>650.12</v>
      </c>
    </row>
    <row r="146" spans="1:19" ht="15" customHeight="1" x14ac:dyDescent="0.3">
      <c r="A146" s="3">
        <v>19</v>
      </c>
      <c r="C146" s="6" t="s">
        <v>140</v>
      </c>
      <c r="E146" t="s">
        <v>20</v>
      </c>
      <c r="G146" s="7">
        <v>15038</v>
      </c>
      <c r="I146" s="7">
        <f>'[1]Worksheet vs Peoplesoft'!I147</f>
        <v>16703</v>
      </c>
      <c r="K146" s="10"/>
      <c r="M146" s="10"/>
      <c r="O146" s="8">
        <f>'[1]Worksheet vs Peoplesoft'!O147</f>
        <v>117.32</v>
      </c>
    </row>
    <row r="147" spans="1:19" ht="15" customHeight="1" x14ac:dyDescent="0.3">
      <c r="A147" s="3">
        <v>19</v>
      </c>
      <c r="C147" s="6" t="s">
        <v>141</v>
      </c>
      <c r="E147" t="s">
        <v>20</v>
      </c>
      <c r="G147" s="7">
        <v>6057</v>
      </c>
      <c r="I147" s="7">
        <f>'[1]Worksheet vs Peoplesoft'!I148</f>
        <v>6362</v>
      </c>
      <c r="K147" s="10"/>
      <c r="M147" s="10"/>
      <c r="O147" s="8">
        <f>'[1]Worksheet vs Peoplesoft'!O148</f>
        <v>41.31</v>
      </c>
    </row>
    <row r="148" spans="1:19" ht="15" customHeight="1" x14ac:dyDescent="0.3">
      <c r="A148" s="3">
        <v>19</v>
      </c>
      <c r="C148" s="6" t="s">
        <v>142</v>
      </c>
      <c r="E148" t="s">
        <v>20</v>
      </c>
      <c r="G148" s="7">
        <v>416</v>
      </c>
      <c r="I148" s="7">
        <f>'[1]Worksheet vs Peoplesoft'!I149</f>
        <v>417</v>
      </c>
      <c r="K148" s="10"/>
      <c r="M148" s="10"/>
      <c r="O148" s="8">
        <f>'[1]Worksheet vs Peoplesoft'!O149</f>
        <v>3.57</v>
      </c>
    </row>
    <row r="149" spans="1:19" ht="15" customHeight="1" x14ac:dyDescent="0.3">
      <c r="A149" s="3">
        <v>19</v>
      </c>
      <c r="C149" s="6" t="s">
        <v>143</v>
      </c>
      <c r="E149" t="s">
        <v>20</v>
      </c>
      <c r="G149" s="7">
        <v>2157</v>
      </c>
      <c r="I149" s="7">
        <f>'[1]Worksheet vs Peoplesoft'!I150</f>
        <v>2157</v>
      </c>
      <c r="K149" s="10"/>
      <c r="M149" s="10"/>
      <c r="O149" s="8">
        <f>'[1]Worksheet vs Peoplesoft'!O150</f>
        <v>21.06</v>
      </c>
    </row>
    <row r="150" spans="1:19" ht="15" customHeight="1" x14ac:dyDescent="0.3">
      <c r="A150" s="3">
        <v>19</v>
      </c>
      <c r="C150" s="6" t="s">
        <v>144</v>
      </c>
      <c r="E150" t="s">
        <v>20</v>
      </c>
      <c r="G150" s="7">
        <v>626</v>
      </c>
      <c r="I150" s="7">
        <f>'[1]Worksheet vs Peoplesoft'!I151</f>
        <v>619</v>
      </c>
      <c r="K150" s="10"/>
      <c r="M150" s="10"/>
      <c r="O150" s="8">
        <f>'[1]Worksheet vs Peoplesoft'!O151</f>
        <v>7.25</v>
      </c>
    </row>
    <row r="151" spans="1:19" s="12" customFormat="1" x14ac:dyDescent="0.3">
      <c r="A151" s="11"/>
      <c r="E151" s="12" t="s">
        <v>24</v>
      </c>
      <c r="G151" s="13">
        <f>SUM(G145:G150)</f>
        <v>41889</v>
      </c>
      <c r="H151" s="13">
        <f>SUM(H145:H150)</f>
        <v>0</v>
      </c>
      <c r="I151" s="13">
        <f>SUM(I145:I150)</f>
        <v>43637</v>
      </c>
      <c r="K151" s="13">
        <f>SUM(K145:K150)</f>
        <v>30871</v>
      </c>
      <c r="M151" s="13">
        <f>SUM(M145:M150)</f>
        <v>60685</v>
      </c>
      <c r="O151" s="17">
        <f>SUM(O145:O150)</f>
        <v>840.63</v>
      </c>
    </row>
    <row r="152" spans="1:19" ht="15" customHeight="1" x14ac:dyDescent="0.3">
      <c r="A152" s="3">
        <v>20</v>
      </c>
      <c r="C152" s="6" t="s">
        <v>145</v>
      </c>
      <c r="E152" t="s">
        <v>18</v>
      </c>
      <c r="G152" s="7">
        <v>101046</v>
      </c>
      <c r="I152" s="7">
        <f>'[1]Worksheet vs Peoplesoft'!I153</f>
        <v>103772</v>
      </c>
      <c r="K152" s="7">
        <f>SUMIFS('[1]Pass Cars &amp; Totals'!$B$4:$B$95,'[1]Pass Cars &amp; Totals'!$A$4:$A$95,Worksheet!C152)</f>
        <v>135795</v>
      </c>
      <c r="M152" s="7">
        <f>SUMIFS('[1]Pass Cars &amp; Totals'!$C$4:$C$95,'[1]Pass Cars &amp; Totals'!$A$4:$A$95,Worksheet!C152)</f>
        <v>213348</v>
      </c>
      <c r="O152" s="8">
        <f>'[1]Worksheet vs Peoplesoft'!O153</f>
        <v>1124.0899999999999</v>
      </c>
    </row>
    <row r="153" spans="1:19" ht="15" customHeight="1" x14ac:dyDescent="0.3">
      <c r="A153" s="3">
        <v>20</v>
      </c>
      <c r="C153" s="6" t="s">
        <v>146</v>
      </c>
      <c r="E153" t="s">
        <v>20</v>
      </c>
      <c r="G153" s="7">
        <v>50949</v>
      </c>
      <c r="I153" s="7">
        <f>'[1]Worksheet vs Peoplesoft'!I154</f>
        <v>53923</v>
      </c>
      <c r="K153" s="10"/>
      <c r="M153" s="10"/>
      <c r="O153" s="8">
        <f>'[1]Worksheet vs Peoplesoft'!O154</f>
        <v>281.06</v>
      </c>
    </row>
    <row r="154" spans="1:19" ht="15" customHeight="1" x14ac:dyDescent="0.3">
      <c r="A154" s="3">
        <v>20</v>
      </c>
      <c r="C154" s="6" t="s">
        <v>147</v>
      </c>
      <c r="E154" t="s">
        <v>20</v>
      </c>
      <c r="G154" s="7">
        <v>31719</v>
      </c>
      <c r="I154" s="7">
        <f>'[1]Worksheet vs Peoplesoft'!I155</f>
        <v>34517</v>
      </c>
      <c r="K154" s="10"/>
      <c r="M154" s="10"/>
      <c r="O154" s="8">
        <f>'[1]Worksheet vs Peoplesoft'!O155</f>
        <v>146.65</v>
      </c>
    </row>
    <row r="155" spans="1:19" ht="15" customHeight="1" x14ac:dyDescent="0.3">
      <c r="A155" s="3">
        <v>20</v>
      </c>
      <c r="C155" s="6" t="s">
        <v>148</v>
      </c>
      <c r="E155" t="s">
        <v>20</v>
      </c>
      <c r="G155" s="7">
        <v>6648</v>
      </c>
      <c r="I155" s="7">
        <f>'[1]Worksheet vs Peoplesoft'!I156</f>
        <v>6949</v>
      </c>
      <c r="K155" s="10"/>
      <c r="M155" s="10"/>
      <c r="O155" s="8">
        <f>'[1]Worksheet vs Peoplesoft'!O156</f>
        <v>33.22</v>
      </c>
    </row>
    <row r="156" spans="1:19" ht="15" customHeight="1" x14ac:dyDescent="0.3">
      <c r="A156" s="3">
        <v>20</v>
      </c>
      <c r="C156" s="6" t="s">
        <v>149</v>
      </c>
      <c r="E156" t="s">
        <v>20</v>
      </c>
      <c r="G156" s="7">
        <v>1602</v>
      </c>
      <c r="I156" s="7">
        <f>'[1]Worksheet vs Peoplesoft'!I157</f>
        <v>1789</v>
      </c>
      <c r="K156" s="10"/>
      <c r="M156" s="10"/>
      <c r="O156" s="8">
        <f>'[1]Worksheet vs Peoplesoft'!O157</f>
        <v>18.45</v>
      </c>
    </row>
    <row r="157" spans="1:19" ht="15" customHeight="1" x14ac:dyDescent="0.3">
      <c r="A157" s="3">
        <v>20</v>
      </c>
      <c r="C157" s="6" t="s">
        <v>150</v>
      </c>
      <c r="E157" t="s">
        <v>20</v>
      </c>
      <c r="G157" s="7">
        <v>3420</v>
      </c>
      <c r="I157" s="7">
        <f>'[1]Worksheet vs Peoplesoft'!I158</f>
        <v>3466</v>
      </c>
      <c r="K157" s="10"/>
      <c r="M157" s="10"/>
      <c r="O157" s="8">
        <f>'[1]Worksheet vs Peoplesoft'!O158</f>
        <v>22.9</v>
      </c>
    </row>
    <row r="158" spans="1:19" ht="15" customHeight="1" x14ac:dyDescent="0.3">
      <c r="A158" s="3">
        <v>20</v>
      </c>
      <c r="C158" s="6" t="s">
        <v>151</v>
      </c>
      <c r="E158" t="s">
        <v>20</v>
      </c>
      <c r="G158" s="7">
        <v>903</v>
      </c>
      <c r="I158" s="7">
        <f>'[1]Worksheet vs Peoplesoft'!I159</f>
        <v>957</v>
      </c>
      <c r="K158" s="10"/>
      <c r="M158" s="10"/>
      <c r="O158" s="8">
        <f>'[1]Worksheet vs Peoplesoft'!O159</f>
        <v>6.02</v>
      </c>
    </row>
    <row r="159" spans="1:19" ht="15" customHeight="1" x14ac:dyDescent="0.3">
      <c r="A159" s="3">
        <v>20</v>
      </c>
      <c r="C159" s="6" t="s">
        <v>152</v>
      </c>
      <c r="E159" t="s">
        <v>20</v>
      </c>
      <c r="G159" s="7">
        <v>1758</v>
      </c>
      <c r="I159" s="7">
        <f>'[1]Worksheet vs Peoplesoft'!I160</f>
        <v>1998</v>
      </c>
      <c r="K159" s="10"/>
      <c r="M159" s="10"/>
      <c r="O159" s="8">
        <f>'[1]Worksheet vs Peoplesoft'!O160</f>
        <v>12.59</v>
      </c>
    </row>
    <row r="160" spans="1:19" s="12" customFormat="1" x14ac:dyDescent="0.3">
      <c r="A160" s="11"/>
      <c r="E160" s="12" t="s">
        <v>24</v>
      </c>
      <c r="G160" s="13">
        <f>SUM(G152:G159)</f>
        <v>198045</v>
      </c>
      <c r="H160" s="13">
        <f>SUM(H152:H159)</f>
        <v>0</v>
      </c>
      <c r="I160" s="13">
        <f>SUM(I152:I159)</f>
        <v>207371</v>
      </c>
      <c r="K160" s="13">
        <f>SUM(K152:K159)</f>
        <v>135795</v>
      </c>
      <c r="M160" s="13">
        <f>SUM(M152:M159)</f>
        <v>213348</v>
      </c>
      <c r="O160" s="17">
        <f>SUM(O152:O159)</f>
        <v>1644.98</v>
      </c>
      <c r="R160" s="18"/>
      <c r="S160" s="20"/>
    </row>
    <row r="161" spans="1:15" ht="15" customHeight="1" x14ac:dyDescent="0.3">
      <c r="A161" s="3">
        <v>21</v>
      </c>
      <c r="C161" s="6" t="s">
        <v>153</v>
      </c>
      <c r="E161" t="s">
        <v>18</v>
      </c>
      <c r="G161" s="7">
        <v>10720</v>
      </c>
      <c r="I161" s="7">
        <f>'[1]Worksheet vs Peoplesoft'!I162</f>
        <v>10002</v>
      </c>
      <c r="K161" s="7">
        <f>SUMIFS('[1]Pass Cars &amp; Totals'!$B$4:$B$95,'[1]Pass Cars &amp; Totals'!$A$4:$A$95,Worksheet!C161)</f>
        <v>14269</v>
      </c>
      <c r="M161" s="7">
        <f>SUMIFS('[1]Pass Cars &amp; Totals'!$C$4:$C$95,'[1]Pass Cars &amp; Totals'!$A$4:$A$95,Worksheet!C161)</f>
        <v>26549</v>
      </c>
      <c r="O161" s="8">
        <f>'[1]Worksheet vs Peoplesoft'!O162</f>
        <v>376.73</v>
      </c>
    </row>
    <row r="162" spans="1:15" ht="15" customHeight="1" x14ac:dyDescent="0.3">
      <c r="A162" s="3">
        <v>21</v>
      </c>
      <c r="C162" s="6" t="s">
        <v>154</v>
      </c>
      <c r="E162" t="s">
        <v>20</v>
      </c>
      <c r="G162" s="7">
        <v>13481</v>
      </c>
      <c r="I162" s="7">
        <f>'[1]Worksheet vs Peoplesoft'!I163</f>
        <v>13324</v>
      </c>
      <c r="K162" s="10"/>
      <c r="M162" s="10"/>
      <c r="O162" s="8">
        <f>'[1]Worksheet vs Peoplesoft'!O163</f>
        <v>68.28</v>
      </c>
    </row>
    <row r="163" spans="1:15" s="12" customFormat="1" x14ac:dyDescent="0.3">
      <c r="A163" s="11"/>
      <c r="E163" s="12" t="s">
        <v>24</v>
      </c>
      <c r="G163" s="13">
        <f>SUM(G161:G162)</f>
        <v>24201</v>
      </c>
      <c r="H163" s="13">
        <f t="shared" ref="H163:O163" si="2">SUM(H161:H162)</f>
        <v>0</v>
      </c>
      <c r="I163" s="13">
        <f>SUM(I161:I162)</f>
        <v>23326</v>
      </c>
      <c r="K163" s="13">
        <f t="shared" si="2"/>
        <v>14269</v>
      </c>
      <c r="M163" s="13">
        <f t="shared" si="2"/>
        <v>26549</v>
      </c>
      <c r="O163" s="17">
        <f t="shared" si="2"/>
        <v>445.01</v>
      </c>
    </row>
    <row r="164" spans="1:15" ht="15" customHeight="1" x14ac:dyDescent="0.3">
      <c r="A164" s="3">
        <v>22</v>
      </c>
      <c r="C164" s="6" t="s">
        <v>155</v>
      </c>
      <c r="E164" t="s">
        <v>18</v>
      </c>
      <c r="G164" s="7">
        <v>34735</v>
      </c>
      <c r="I164" s="7">
        <f>'[1]Worksheet vs Peoplesoft'!I165</f>
        <v>37473</v>
      </c>
      <c r="K164" s="7">
        <f>SUMIFS('[1]Pass Cars &amp; Totals'!$B$4:$B$95,'[1]Pass Cars &amp; Totals'!$A$4:$A$95,Worksheet!C164)</f>
        <v>55664</v>
      </c>
      <c r="M164" s="7">
        <f>SUMIFS('[1]Pass Cars &amp; Totals'!$C$4:$C$95,'[1]Pass Cars &amp; Totals'!$A$4:$A$95,Worksheet!C164)</f>
        <v>85112</v>
      </c>
      <c r="O164" s="8">
        <f>'[1]Worksheet vs Peoplesoft'!O165</f>
        <v>349.08</v>
      </c>
    </row>
    <row r="165" spans="1:15" ht="15" customHeight="1" x14ac:dyDescent="0.3">
      <c r="A165" s="3">
        <v>22</v>
      </c>
      <c r="C165" s="6" t="s">
        <v>156</v>
      </c>
      <c r="E165" t="s">
        <v>20</v>
      </c>
      <c r="G165" s="7">
        <v>36372</v>
      </c>
      <c r="I165" s="7">
        <f>'[1]Worksheet vs Peoplesoft'!I166</f>
        <v>37841</v>
      </c>
      <c r="K165" s="10"/>
      <c r="M165" s="10"/>
      <c r="O165" s="8">
        <f>'[1]Worksheet vs Peoplesoft'!O166</f>
        <v>159.5</v>
      </c>
    </row>
    <row r="166" spans="1:15" ht="15" customHeight="1" x14ac:dyDescent="0.3">
      <c r="A166" s="3">
        <v>22</v>
      </c>
      <c r="C166" s="6" t="s">
        <v>157</v>
      </c>
      <c r="E166" t="s">
        <v>20</v>
      </c>
      <c r="G166" s="7">
        <v>2876</v>
      </c>
      <c r="I166" s="7">
        <f>'[1]Worksheet vs Peoplesoft'!I167</f>
        <v>3805</v>
      </c>
      <c r="K166" s="10"/>
      <c r="M166" s="10"/>
      <c r="O166" s="8">
        <f>'[1]Worksheet vs Peoplesoft'!O167</f>
        <v>21.21</v>
      </c>
    </row>
    <row r="167" spans="1:15" ht="15" customHeight="1" x14ac:dyDescent="0.3">
      <c r="A167" s="3">
        <v>22</v>
      </c>
      <c r="C167" s="6" t="s">
        <v>158</v>
      </c>
      <c r="E167" t="s">
        <v>20</v>
      </c>
      <c r="G167" s="7">
        <v>595</v>
      </c>
      <c r="I167" s="7">
        <f>'[1]Worksheet vs Peoplesoft'!I168</f>
        <v>1365</v>
      </c>
      <c r="K167" s="10"/>
      <c r="M167" s="10"/>
      <c r="O167" s="8">
        <f>'[1]Worksheet vs Peoplesoft'!O168</f>
        <v>7.96</v>
      </c>
    </row>
    <row r="168" spans="1:15" s="12" customFormat="1" x14ac:dyDescent="0.3">
      <c r="A168" s="11"/>
      <c r="E168" s="12" t="s">
        <v>24</v>
      </c>
      <c r="G168" s="13">
        <f>SUM(G164:G167)</f>
        <v>74578</v>
      </c>
      <c r="H168" s="13">
        <f t="shared" ref="H168:O168" si="3">SUM(H164:H167)</f>
        <v>0</v>
      </c>
      <c r="I168" s="13">
        <f>SUM(I164:I167)</f>
        <v>80484</v>
      </c>
      <c r="K168" s="13">
        <f t="shared" si="3"/>
        <v>55664</v>
      </c>
      <c r="M168" s="13">
        <f t="shared" si="3"/>
        <v>85112</v>
      </c>
      <c r="O168" s="17">
        <f t="shared" si="3"/>
        <v>537.75</v>
      </c>
    </row>
    <row r="169" spans="1:15" ht="15" customHeight="1" x14ac:dyDescent="0.3">
      <c r="A169" s="3">
        <v>23</v>
      </c>
      <c r="C169" s="6" t="s">
        <v>159</v>
      </c>
      <c r="E169" t="s">
        <v>18</v>
      </c>
      <c r="G169" s="7">
        <v>7563</v>
      </c>
      <c r="I169" s="7">
        <f>'[1]Worksheet vs Peoplesoft'!I170</f>
        <v>7140</v>
      </c>
      <c r="K169" s="7">
        <f>SUMIFS('[1]Pass Cars &amp; Totals'!$B$4:$B$95,'[1]Pass Cars &amp; Totals'!$A$4:$A$95,Worksheet!C169)</f>
        <v>10897</v>
      </c>
      <c r="M169" s="7">
        <f>SUMIFS('[1]Pass Cars &amp; Totals'!$C$4:$C$95,'[1]Pass Cars &amp; Totals'!$A$4:$A$95,Worksheet!C169)</f>
        <v>21776</v>
      </c>
      <c r="O169" s="8">
        <f>'[1]Worksheet vs Peoplesoft'!O170</f>
        <v>649.58000000000004</v>
      </c>
    </row>
    <row r="170" spans="1:15" ht="15" customHeight="1" x14ac:dyDescent="0.3">
      <c r="A170" s="3">
        <v>23</v>
      </c>
      <c r="C170" s="6" t="s">
        <v>160</v>
      </c>
      <c r="E170" t="s">
        <v>20</v>
      </c>
      <c r="G170" s="7">
        <v>3245</v>
      </c>
      <c r="I170" s="7">
        <f>'[1]Worksheet vs Peoplesoft'!I171</f>
        <v>3036</v>
      </c>
      <c r="K170" s="10"/>
      <c r="M170" s="10"/>
      <c r="O170" s="8">
        <f>'[1]Worksheet vs Peoplesoft'!O171</f>
        <v>25.03</v>
      </c>
    </row>
    <row r="171" spans="1:15" ht="15" customHeight="1" x14ac:dyDescent="0.3">
      <c r="A171" s="3">
        <v>23</v>
      </c>
      <c r="C171" s="6" t="s">
        <v>161</v>
      </c>
      <c r="E171" t="s">
        <v>20</v>
      </c>
      <c r="G171" s="7">
        <v>2645</v>
      </c>
      <c r="I171" s="7">
        <f>'[1]Worksheet vs Peoplesoft'!I172</f>
        <v>2668</v>
      </c>
      <c r="K171" s="10"/>
      <c r="M171" s="10"/>
      <c r="O171" s="8">
        <f>'[1]Worksheet vs Peoplesoft'!O172</f>
        <v>17.79</v>
      </c>
    </row>
    <row r="172" spans="1:15" ht="15" customHeight="1" x14ac:dyDescent="0.3">
      <c r="A172" s="3">
        <v>23</v>
      </c>
      <c r="C172" s="6" t="s">
        <v>162</v>
      </c>
      <c r="E172" t="s">
        <v>20</v>
      </c>
      <c r="G172" s="7">
        <v>538</v>
      </c>
      <c r="I172" s="7">
        <f>'[1]Worksheet vs Peoplesoft'!I173</f>
        <v>508</v>
      </c>
      <c r="K172" s="10"/>
      <c r="M172" s="10"/>
      <c r="O172" s="8">
        <f>'[1]Worksheet vs Peoplesoft'!O173</f>
        <v>4.38</v>
      </c>
    </row>
    <row r="173" spans="1:15" ht="15" customHeight="1" x14ac:dyDescent="0.3">
      <c r="A173" s="3">
        <v>23</v>
      </c>
      <c r="C173" s="6" t="s">
        <v>163</v>
      </c>
      <c r="E173" t="s">
        <v>20</v>
      </c>
      <c r="G173" s="7">
        <v>511</v>
      </c>
      <c r="I173" s="7">
        <f>'[1]Worksheet vs Peoplesoft'!I174</f>
        <v>559</v>
      </c>
      <c r="K173" s="10"/>
      <c r="M173" s="10"/>
      <c r="O173" s="8">
        <f>'[1]Worksheet vs Peoplesoft'!O174</f>
        <v>4.78</v>
      </c>
    </row>
    <row r="174" spans="1:15" ht="15" customHeight="1" x14ac:dyDescent="0.3">
      <c r="A174" s="3">
        <v>23</v>
      </c>
      <c r="C174" s="6" t="s">
        <v>164</v>
      </c>
      <c r="E174" t="s">
        <v>20</v>
      </c>
      <c r="G174" s="7">
        <v>197</v>
      </c>
      <c r="I174" s="7">
        <f>'[1]Worksheet vs Peoplesoft'!I175</f>
        <v>174</v>
      </c>
      <c r="K174" s="10"/>
      <c r="M174" s="10"/>
      <c r="O174" s="8">
        <f>'[1]Worksheet vs Peoplesoft'!O175</f>
        <v>2.4900000000000002</v>
      </c>
    </row>
    <row r="175" spans="1:15" ht="15" customHeight="1" x14ac:dyDescent="0.3">
      <c r="A175" s="3">
        <v>23</v>
      </c>
      <c r="C175" s="6" t="s">
        <v>165</v>
      </c>
      <c r="E175" t="s">
        <v>20</v>
      </c>
      <c r="G175" s="7">
        <v>256</v>
      </c>
      <c r="I175" s="7">
        <f>'[1]Worksheet vs Peoplesoft'!I176</f>
        <v>217</v>
      </c>
      <c r="K175" s="10"/>
      <c r="M175" s="10"/>
      <c r="O175" s="8">
        <f>'[1]Worksheet vs Peoplesoft'!O176</f>
        <v>2.1800000000000002</v>
      </c>
    </row>
    <row r="176" spans="1:15" ht="15" customHeight="1" x14ac:dyDescent="0.3">
      <c r="A176" s="3">
        <v>23</v>
      </c>
      <c r="C176" s="6" t="s">
        <v>166</v>
      </c>
      <c r="E176" t="s">
        <v>20</v>
      </c>
      <c r="G176" s="7">
        <v>2180</v>
      </c>
      <c r="I176" s="7">
        <f>'[1]Worksheet vs Peoplesoft'!I177</f>
        <v>2098</v>
      </c>
      <c r="K176" s="10"/>
      <c r="M176" s="10"/>
      <c r="O176" s="8">
        <f>'[1]Worksheet vs Peoplesoft'!O177</f>
        <v>20.63</v>
      </c>
    </row>
    <row r="177" spans="1:15" ht="15" customHeight="1" x14ac:dyDescent="0.3">
      <c r="A177" s="3">
        <v>23</v>
      </c>
      <c r="C177" s="6" t="s">
        <v>167</v>
      </c>
      <c r="E177" t="s">
        <v>20</v>
      </c>
      <c r="G177" s="7">
        <v>105</v>
      </c>
      <c r="I177" s="7">
        <f>'[1]Worksheet vs Peoplesoft'!I178</f>
        <v>79</v>
      </c>
      <c r="K177" s="10"/>
      <c r="M177" s="10"/>
      <c r="O177" s="8">
        <f>'[1]Worksheet vs Peoplesoft'!O178</f>
        <v>0.5</v>
      </c>
    </row>
    <row r="178" spans="1:15" s="12" customFormat="1" x14ac:dyDescent="0.3">
      <c r="A178" s="11"/>
      <c r="E178" s="12" t="s">
        <v>24</v>
      </c>
      <c r="G178" s="13">
        <f>SUM(G169:G177)</f>
        <v>17240</v>
      </c>
      <c r="H178" s="13">
        <f t="shared" ref="H178:O178" si="4">SUM(H169:H177)</f>
        <v>0</v>
      </c>
      <c r="I178" s="13">
        <f>SUM(I169:I177)</f>
        <v>16479</v>
      </c>
      <c r="K178" s="13">
        <f t="shared" si="4"/>
        <v>10897</v>
      </c>
      <c r="M178" s="13">
        <f t="shared" si="4"/>
        <v>21776</v>
      </c>
      <c r="O178" s="17">
        <f t="shared" si="4"/>
        <v>727.3599999999999</v>
      </c>
    </row>
    <row r="179" spans="1:15" ht="15" customHeight="1" x14ac:dyDescent="0.3">
      <c r="A179" s="3">
        <v>24</v>
      </c>
      <c r="C179" s="6" t="s">
        <v>168</v>
      </c>
      <c r="E179" t="s">
        <v>18</v>
      </c>
      <c r="G179" s="7">
        <v>17424</v>
      </c>
      <c r="I179" s="7">
        <f>'[1]Worksheet vs Peoplesoft'!I180</f>
        <v>16950</v>
      </c>
      <c r="K179" s="7">
        <f>SUMIFS('[1]Pass Cars &amp; Totals'!$B$4:$B$95,'[1]Pass Cars &amp; Totals'!$A$4:$A$95,Worksheet!C179)</f>
        <v>16047</v>
      </c>
      <c r="M179" s="7">
        <f>SUMIFS('[1]Pass Cars &amp; Totals'!$C$4:$C$95,'[1]Pass Cars &amp; Totals'!$A$4:$A$95,Worksheet!C179)</f>
        <v>31592</v>
      </c>
      <c r="O179" s="8">
        <f>'[1]Worksheet vs Peoplesoft'!O180</f>
        <v>626.16999999999996</v>
      </c>
    </row>
    <row r="180" spans="1:15" ht="15" customHeight="1" x14ac:dyDescent="0.3">
      <c r="A180" s="3">
        <v>24</v>
      </c>
      <c r="C180" s="6" t="s">
        <v>169</v>
      </c>
      <c r="E180" t="s">
        <v>20</v>
      </c>
      <c r="G180" s="7">
        <v>156</v>
      </c>
      <c r="I180" s="7">
        <f>'[1]Worksheet vs Peoplesoft'!I181</f>
        <v>150</v>
      </c>
      <c r="K180" s="10"/>
      <c r="M180" s="10"/>
      <c r="O180" s="8">
        <f>'[1]Worksheet vs Peoplesoft'!O181</f>
        <v>2.4</v>
      </c>
    </row>
    <row r="181" spans="1:15" ht="15" customHeight="1" x14ac:dyDescent="0.3">
      <c r="A181" s="3">
        <v>24</v>
      </c>
      <c r="C181" s="6" t="s">
        <v>170</v>
      </c>
      <c r="E181" t="s">
        <v>20</v>
      </c>
      <c r="G181" s="7">
        <v>512</v>
      </c>
      <c r="I181" s="7">
        <f>'[1]Worksheet vs Peoplesoft'!I182</f>
        <v>406</v>
      </c>
      <c r="K181" s="10"/>
      <c r="M181" s="10"/>
      <c r="O181" s="8">
        <f>'[1]Worksheet vs Peoplesoft'!O182</f>
        <v>4.72</v>
      </c>
    </row>
    <row r="182" spans="1:15" ht="15" customHeight="1" x14ac:dyDescent="0.3">
      <c r="A182" s="3">
        <v>24</v>
      </c>
      <c r="C182" s="6" t="s">
        <v>171</v>
      </c>
      <c r="E182" t="s">
        <v>20</v>
      </c>
      <c r="G182" s="7">
        <v>86</v>
      </c>
      <c r="I182" s="7">
        <f>'[1]Worksheet vs Peoplesoft'!I183</f>
        <v>76</v>
      </c>
      <c r="K182" s="10"/>
      <c r="M182" s="10"/>
      <c r="O182" s="8">
        <f>'[1]Worksheet vs Peoplesoft'!O183</f>
        <v>0.89</v>
      </c>
    </row>
    <row r="183" spans="1:15" ht="15" customHeight="1" x14ac:dyDescent="0.3">
      <c r="A183" s="3">
        <v>24</v>
      </c>
      <c r="C183" s="6" t="s">
        <v>172</v>
      </c>
      <c r="E183" t="s">
        <v>20</v>
      </c>
      <c r="G183" s="7">
        <v>674</v>
      </c>
      <c r="I183" s="7">
        <f>'[1]Worksheet vs Peoplesoft'!I184</f>
        <v>647</v>
      </c>
      <c r="K183" s="10"/>
      <c r="M183" s="10"/>
      <c r="O183" s="8">
        <f>'[1]Worksheet vs Peoplesoft'!O184</f>
        <v>3.9</v>
      </c>
    </row>
    <row r="184" spans="1:15" ht="15" customHeight="1" x14ac:dyDescent="0.3">
      <c r="A184" s="3">
        <v>24</v>
      </c>
      <c r="C184" s="6" t="s">
        <v>173</v>
      </c>
      <c r="E184" t="s">
        <v>20</v>
      </c>
      <c r="G184" s="7">
        <v>2596</v>
      </c>
      <c r="I184" s="7">
        <f>'[1]Worksheet vs Peoplesoft'!I185</f>
        <v>2622</v>
      </c>
      <c r="K184" s="10"/>
      <c r="M184" s="10"/>
      <c r="O184" s="8">
        <f>'[1]Worksheet vs Peoplesoft'!O185</f>
        <v>15.91</v>
      </c>
    </row>
    <row r="185" spans="1:15" s="12" customFormat="1" x14ac:dyDescent="0.3">
      <c r="A185" s="11"/>
      <c r="E185" s="12" t="s">
        <v>24</v>
      </c>
      <c r="G185" s="13">
        <f>SUM(G179:G184)</f>
        <v>21448</v>
      </c>
      <c r="H185" s="13">
        <f t="shared" ref="H185:O185" si="5">SUM(H179:H184)</f>
        <v>0</v>
      </c>
      <c r="I185" s="13">
        <f>SUM(I179:I184)</f>
        <v>20851</v>
      </c>
      <c r="K185" s="13">
        <f t="shared" si="5"/>
        <v>16047</v>
      </c>
      <c r="M185" s="13">
        <f t="shared" si="5"/>
        <v>31592</v>
      </c>
      <c r="O185" s="17">
        <f t="shared" si="5"/>
        <v>653.9899999999999</v>
      </c>
    </row>
    <row r="186" spans="1:15" ht="15" customHeight="1" x14ac:dyDescent="0.3">
      <c r="A186" s="3">
        <v>25</v>
      </c>
      <c r="C186" s="6" t="s">
        <v>174</v>
      </c>
      <c r="E186" t="s">
        <v>18</v>
      </c>
      <c r="G186" s="7">
        <v>12505</v>
      </c>
      <c r="I186" s="7">
        <f>'[1]Worksheet vs Peoplesoft'!I187</f>
        <v>12206</v>
      </c>
      <c r="K186" s="7">
        <f>SUMIFS('[1]Pass Cars &amp; Totals'!$B$4:$B$95,'[1]Pass Cars &amp; Totals'!$A$4:$A$95,Worksheet!C186)</f>
        <v>13188</v>
      </c>
      <c r="M186" s="7">
        <f>SUMIFS('[1]Pass Cars &amp; Totals'!$C$4:$C$95,'[1]Pass Cars &amp; Totals'!$A$4:$A$95,Worksheet!C186)</f>
        <v>26714</v>
      </c>
      <c r="O186" s="8">
        <f>'[1]Worksheet vs Peoplesoft'!O187</f>
        <v>777.98</v>
      </c>
    </row>
    <row r="187" spans="1:15" ht="15" customHeight="1" x14ac:dyDescent="0.3">
      <c r="A187" s="3">
        <v>25</v>
      </c>
      <c r="C187" s="6" t="s">
        <v>175</v>
      </c>
      <c r="E187" t="s">
        <v>20</v>
      </c>
      <c r="G187" s="7">
        <v>6218</v>
      </c>
      <c r="I187" s="7">
        <f>'[1]Worksheet vs Peoplesoft'!I188</f>
        <v>6270</v>
      </c>
      <c r="K187" s="10"/>
      <c r="M187" s="10"/>
      <c r="O187" s="8">
        <f>'[1]Worksheet vs Peoplesoft'!O188</f>
        <v>41.14</v>
      </c>
    </row>
    <row r="188" spans="1:15" ht="15" customHeight="1" x14ac:dyDescent="0.3">
      <c r="A188" s="3">
        <v>25</v>
      </c>
      <c r="C188" s="6" t="s">
        <v>176</v>
      </c>
      <c r="E188" t="s">
        <v>20</v>
      </c>
      <c r="G188" s="7">
        <v>1167</v>
      </c>
      <c r="I188" s="7">
        <f>'[1]Worksheet vs Peoplesoft'!I189</f>
        <v>1125</v>
      </c>
      <c r="K188" s="10"/>
      <c r="M188" s="10"/>
      <c r="O188" s="8">
        <f>'[1]Worksheet vs Peoplesoft'!O189</f>
        <v>6.48</v>
      </c>
    </row>
    <row r="189" spans="1:15" ht="15" customHeight="1" x14ac:dyDescent="0.3">
      <c r="A189" s="3">
        <v>25</v>
      </c>
      <c r="C189" s="6" t="s">
        <v>177</v>
      </c>
      <c r="E189" t="s">
        <v>20</v>
      </c>
      <c r="G189" s="7">
        <v>333</v>
      </c>
      <c r="I189" s="7">
        <f>'[1]Worksheet vs Peoplesoft'!I190</f>
        <v>303</v>
      </c>
      <c r="K189" s="10"/>
      <c r="M189" s="10"/>
      <c r="O189" s="8">
        <f>'[1]Worksheet vs Peoplesoft'!O190</f>
        <v>2.58</v>
      </c>
    </row>
    <row r="190" spans="1:15" ht="15" customHeight="1" x14ac:dyDescent="0.3">
      <c r="A190" s="3">
        <v>25</v>
      </c>
      <c r="C190" s="6" t="s">
        <v>178</v>
      </c>
      <c r="E190" t="s">
        <v>20</v>
      </c>
      <c r="G190" s="7">
        <v>613</v>
      </c>
      <c r="I190" s="7">
        <f>'[1]Worksheet vs Peoplesoft'!I191</f>
        <v>576</v>
      </c>
      <c r="K190" s="10"/>
      <c r="M190" s="10"/>
      <c r="O190" s="8">
        <f>'[1]Worksheet vs Peoplesoft'!O191</f>
        <v>5.62</v>
      </c>
    </row>
    <row r="191" spans="1:15" s="12" customFormat="1" x14ac:dyDescent="0.3">
      <c r="A191" s="11"/>
      <c r="E191" s="12" t="s">
        <v>24</v>
      </c>
      <c r="G191" s="13">
        <f>SUM(G186:G190)</f>
        <v>20836</v>
      </c>
      <c r="H191" s="13">
        <f t="shared" ref="H191:O191" si="6">SUM(H186:H190)</f>
        <v>0</v>
      </c>
      <c r="I191" s="13">
        <f>SUM(I186:I190)</f>
        <v>20480</v>
      </c>
      <c r="K191" s="13">
        <f t="shared" si="6"/>
        <v>13188</v>
      </c>
      <c r="M191" s="13">
        <f t="shared" si="6"/>
        <v>26714</v>
      </c>
      <c r="O191" s="17">
        <f t="shared" si="6"/>
        <v>833.80000000000007</v>
      </c>
    </row>
    <row r="192" spans="1:15" ht="15" customHeight="1" x14ac:dyDescent="0.3">
      <c r="A192" s="3">
        <v>26</v>
      </c>
      <c r="C192" s="6" t="s">
        <v>179</v>
      </c>
      <c r="E192" t="s">
        <v>18</v>
      </c>
      <c r="G192" s="7">
        <v>14932</v>
      </c>
      <c r="I192" s="7">
        <f>'[1]Worksheet vs Peoplesoft'!I193</f>
        <v>14661</v>
      </c>
      <c r="K192" s="7">
        <f>SUMIFS('[1]Pass Cars &amp; Totals'!$B$4:$B$95,'[1]Pass Cars &amp; Totals'!$A$4:$A$95,Worksheet!C192)</f>
        <v>21339</v>
      </c>
      <c r="M192" s="7">
        <f>SUMIFS('[1]Pass Cars &amp; Totals'!$C$4:$C$95,'[1]Pass Cars &amp; Totals'!$A$4:$A$95,Worksheet!C192)</f>
        <v>42612</v>
      </c>
      <c r="O192" s="8">
        <f>'[1]Worksheet vs Peoplesoft'!O193</f>
        <v>948.53</v>
      </c>
    </row>
    <row r="193" spans="1:15" ht="15" customHeight="1" x14ac:dyDescent="0.3">
      <c r="A193" s="3">
        <v>26</v>
      </c>
      <c r="C193" s="6" t="s">
        <v>180</v>
      </c>
      <c r="E193" t="s">
        <v>20</v>
      </c>
      <c r="G193" s="7">
        <v>8644</v>
      </c>
      <c r="I193" s="7">
        <f>'[1]Worksheet vs Peoplesoft'!I194</f>
        <v>8301</v>
      </c>
      <c r="K193" s="10"/>
      <c r="M193" s="10"/>
      <c r="O193" s="8">
        <f>'[1]Worksheet vs Peoplesoft'!O194</f>
        <v>59.29</v>
      </c>
    </row>
    <row r="194" spans="1:15" ht="15" customHeight="1" x14ac:dyDescent="0.3">
      <c r="A194" s="3">
        <v>26</v>
      </c>
      <c r="C194" s="6" t="s">
        <v>181</v>
      </c>
      <c r="E194" t="s">
        <v>20</v>
      </c>
      <c r="G194" s="7">
        <v>2429</v>
      </c>
      <c r="I194" s="7">
        <f>'[1]Worksheet vs Peoplesoft'!I195</f>
        <v>2279</v>
      </c>
      <c r="K194" s="10"/>
      <c r="M194" s="10"/>
      <c r="O194" s="8">
        <f>'[1]Worksheet vs Peoplesoft'!O195</f>
        <v>17.73</v>
      </c>
    </row>
    <row r="195" spans="1:15" ht="15" customHeight="1" x14ac:dyDescent="0.3">
      <c r="A195" s="3">
        <v>26</v>
      </c>
      <c r="C195" s="6" t="s">
        <v>182</v>
      </c>
      <c r="E195" t="s">
        <v>20</v>
      </c>
      <c r="G195" s="7">
        <v>2771</v>
      </c>
      <c r="I195" s="7">
        <f>'[1]Worksheet vs Peoplesoft'!I196</f>
        <v>2965</v>
      </c>
      <c r="K195" s="10"/>
      <c r="M195" s="10"/>
      <c r="O195" s="8">
        <f>'[1]Worksheet vs Peoplesoft'!O196</f>
        <v>20.62</v>
      </c>
    </row>
    <row r="196" spans="1:15" ht="15" customHeight="1" x14ac:dyDescent="0.3">
      <c r="A196" s="3">
        <v>26</v>
      </c>
      <c r="C196" s="6" t="s">
        <v>183</v>
      </c>
      <c r="E196" t="s">
        <v>20</v>
      </c>
      <c r="G196" s="7">
        <v>469</v>
      </c>
      <c r="I196" s="7">
        <f>'[1]Worksheet vs Peoplesoft'!I197</f>
        <v>545</v>
      </c>
      <c r="K196" s="10"/>
      <c r="M196" s="10"/>
      <c r="O196" s="8">
        <f>'[1]Worksheet vs Peoplesoft'!O197</f>
        <v>5.32</v>
      </c>
    </row>
    <row r="197" spans="1:15" ht="15" customHeight="1" x14ac:dyDescent="0.3">
      <c r="A197" s="3">
        <v>26</v>
      </c>
      <c r="C197" s="6" t="s">
        <v>184</v>
      </c>
      <c r="E197" t="s">
        <v>20</v>
      </c>
      <c r="G197" s="7">
        <v>1577</v>
      </c>
      <c r="I197" s="7">
        <f>'[1]Worksheet vs Peoplesoft'!I198</f>
        <v>1638</v>
      </c>
      <c r="K197" s="10"/>
      <c r="M197" s="10"/>
      <c r="O197" s="8">
        <f>'[1]Worksheet vs Peoplesoft'!O198</f>
        <v>10.73</v>
      </c>
    </row>
    <row r="198" spans="1:15" ht="15" customHeight="1" x14ac:dyDescent="0.3">
      <c r="A198" s="3">
        <v>26</v>
      </c>
      <c r="C198" s="6" t="s">
        <v>185</v>
      </c>
      <c r="E198" t="s">
        <v>20</v>
      </c>
      <c r="G198" s="7">
        <v>263</v>
      </c>
      <c r="I198" s="7">
        <f>'[1]Worksheet vs Peoplesoft'!I199</f>
        <v>194</v>
      </c>
      <c r="K198" s="10"/>
      <c r="M198" s="10"/>
      <c r="O198" s="8">
        <f>'[1]Worksheet vs Peoplesoft'!O199</f>
        <v>4.3600000000000003</v>
      </c>
    </row>
    <row r="199" spans="1:15" ht="15" customHeight="1" x14ac:dyDescent="0.3">
      <c r="A199" s="3">
        <v>26</v>
      </c>
      <c r="C199" s="6" t="s">
        <v>186</v>
      </c>
      <c r="E199" t="s">
        <v>20</v>
      </c>
      <c r="G199" s="7">
        <v>106</v>
      </c>
      <c r="I199" s="7">
        <f>'[1]Worksheet vs Peoplesoft'!I200</f>
        <v>131</v>
      </c>
      <c r="K199" s="10"/>
      <c r="M199" s="10"/>
      <c r="O199" s="8">
        <f>'[1]Worksheet vs Peoplesoft'!O200</f>
        <v>0.8</v>
      </c>
    </row>
    <row r="200" spans="1:15" ht="15" customHeight="1" x14ac:dyDescent="0.3">
      <c r="A200" s="3">
        <v>26</v>
      </c>
      <c r="C200" s="6" t="s">
        <v>187</v>
      </c>
      <c r="E200" t="s">
        <v>20</v>
      </c>
      <c r="G200" s="7">
        <v>1284</v>
      </c>
      <c r="I200" s="7">
        <f>'[1]Worksheet vs Peoplesoft'!I201</f>
        <v>1338</v>
      </c>
      <c r="K200" s="10"/>
      <c r="M200" s="10"/>
      <c r="O200" s="8">
        <f>'[1]Worksheet vs Peoplesoft'!O201</f>
        <v>7.41</v>
      </c>
    </row>
    <row r="201" spans="1:15" ht="15" customHeight="1" x14ac:dyDescent="0.3">
      <c r="A201" s="3">
        <v>26</v>
      </c>
      <c r="C201" s="6" t="s">
        <v>188</v>
      </c>
      <c r="E201" t="s">
        <v>20</v>
      </c>
      <c r="G201" s="7">
        <v>735</v>
      </c>
      <c r="I201" s="7">
        <f>'[1]Worksheet vs Peoplesoft'!I202</f>
        <v>706</v>
      </c>
      <c r="K201" s="10"/>
      <c r="M201" s="10"/>
      <c r="O201" s="8">
        <f>'[1]Worksheet vs Peoplesoft'!O202</f>
        <v>11.88</v>
      </c>
    </row>
    <row r="202" spans="1:15" ht="15" customHeight="1" x14ac:dyDescent="0.3">
      <c r="A202" s="3">
        <v>26</v>
      </c>
      <c r="C202" s="6" t="s">
        <v>189</v>
      </c>
      <c r="E202" t="s">
        <v>20</v>
      </c>
      <c r="G202" s="7">
        <v>293</v>
      </c>
      <c r="I202" s="7">
        <f>'[1]Worksheet vs Peoplesoft'!I203</f>
        <v>253</v>
      </c>
      <c r="K202" s="10"/>
      <c r="M202" s="10"/>
      <c r="O202" s="8">
        <f>'[1]Worksheet vs Peoplesoft'!O203</f>
        <v>4.07</v>
      </c>
    </row>
    <row r="203" spans="1:15" s="12" customFormat="1" x14ac:dyDescent="0.3">
      <c r="A203" s="11"/>
      <c r="E203" s="12" t="s">
        <v>24</v>
      </c>
      <c r="G203" s="13">
        <f>SUM(G192:G202)</f>
        <v>33503</v>
      </c>
      <c r="H203" s="13">
        <f t="shared" ref="H203:O203" si="7">SUM(H192:H202)</f>
        <v>0</v>
      </c>
      <c r="I203" s="13">
        <f>SUM(I192:I202)</f>
        <v>33011</v>
      </c>
      <c r="K203" s="13">
        <f t="shared" si="7"/>
        <v>21339</v>
      </c>
      <c r="M203" s="13">
        <f t="shared" si="7"/>
        <v>42612</v>
      </c>
      <c r="O203" s="17">
        <f t="shared" si="7"/>
        <v>1090.7399999999998</v>
      </c>
    </row>
    <row r="204" spans="1:15" ht="15" customHeight="1" x14ac:dyDescent="0.3">
      <c r="A204" s="3">
        <v>27</v>
      </c>
      <c r="C204" s="6" t="s">
        <v>190</v>
      </c>
      <c r="E204" t="s">
        <v>18</v>
      </c>
      <c r="G204" s="7">
        <v>21390</v>
      </c>
      <c r="I204" s="7">
        <f>'[1]Worksheet vs Peoplesoft'!I205</f>
        <v>20392</v>
      </c>
      <c r="K204" s="7">
        <f>SUMIFS('[1]Pass Cars &amp; Totals'!$B$4:$B$95,'[1]Pass Cars &amp; Totals'!$A$4:$A$95,Worksheet!C204)</f>
        <v>40156</v>
      </c>
      <c r="M204" s="7">
        <f>SUMIFS('[1]Pass Cars &amp; Totals'!$C$4:$C$95,'[1]Pass Cars &amp; Totals'!$A$4:$A$95,Worksheet!C204)</f>
        <v>68567</v>
      </c>
      <c r="O204" s="8">
        <f>'[1]Worksheet vs Peoplesoft'!O205</f>
        <v>795.93</v>
      </c>
    </row>
    <row r="205" spans="1:15" ht="15" customHeight="1" x14ac:dyDescent="0.3">
      <c r="A205" s="3">
        <v>27</v>
      </c>
      <c r="C205" s="6" t="s">
        <v>191</v>
      </c>
      <c r="E205" t="s">
        <v>20</v>
      </c>
      <c r="G205" s="7">
        <v>29950</v>
      </c>
      <c r="I205" s="7">
        <f>'[1]Worksheet vs Peoplesoft'!I206</f>
        <v>28310</v>
      </c>
      <c r="K205" s="10"/>
      <c r="M205" s="10"/>
      <c r="O205" s="8">
        <f>'[1]Worksheet vs Peoplesoft'!O206</f>
        <v>165.85</v>
      </c>
    </row>
    <row r="206" spans="1:15" ht="15" customHeight="1" x14ac:dyDescent="0.3">
      <c r="A206" s="3">
        <v>27</v>
      </c>
      <c r="C206" s="6" t="s">
        <v>192</v>
      </c>
      <c r="E206" t="s">
        <v>20</v>
      </c>
      <c r="G206" s="7">
        <v>6167</v>
      </c>
      <c r="I206" s="7">
        <f>'[1]Worksheet vs Peoplesoft'!I207</f>
        <v>6157</v>
      </c>
      <c r="J206" s="15"/>
      <c r="K206" s="10"/>
      <c r="M206" s="10"/>
      <c r="O206" s="8">
        <f>'[1]Worksheet vs Peoplesoft'!O207</f>
        <v>33.840000000000003</v>
      </c>
    </row>
    <row r="207" spans="1:15" ht="15" customHeight="1" x14ac:dyDescent="0.3">
      <c r="A207" s="3">
        <v>27</v>
      </c>
      <c r="C207" s="6" t="s">
        <v>193</v>
      </c>
      <c r="E207" t="s">
        <v>20</v>
      </c>
      <c r="G207" s="7">
        <v>2954</v>
      </c>
      <c r="I207" s="7">
        <f>'[1]Worksheet vs Peoplesoft'!I208</f>
        <v>2682</v>
      </c>
      <c r="K207" s="10"/>
      <c r="M207" s="10"/>
      <c r="O207" s="8">
        <f>'[1]Worksheet vs Peoplesoft'!O208</f>
        <v>24.43</v>
      </c>
    </row>
    <row r="208" spans="1:15" ht="15" customHeight="1" x14ac:dyDescent="0.3">
      <c r="A208" s="3">
        <v>27</v>
      </c>
      <c r="C208" s="6" t="s">
        <v>194</v>
      </c>
      <c r="E208" t="s">
        <v>20</v>
      </c>
      <c r="G208" s="7">
        <v>261</v>
      </c>
      <c r="I208" s="7">
        <f>'[1]Worksheet vs Peoplesoft'!I209</f>
        <v>268</v>
      </c>
      <c r="K208" s="10"/>
      <c r="M208" s="10"/>
      <c r="O208" s="8">
        <f>'[1]Worksheet vs Peoplesoft'!O209</f>
        <v>3.28</v>
      </c>
    </row>
    <row r="209" spans="1:15" ht="15" customHeight="1" x14ac:dyDescent="0.3">
      <c r="A209" s="3">
        <v>27</v>
      </c>
      <c r="C209" s="6" t="s">
        <v>195</v>
      </c>
      <c r="E209" t="s">
        <v>20</v>
      </c>
      <c r="G209" s="7">
        <v>1756</v>
      </c>
      <c r="I209" s="7">
        <f>'[1]Worksheet vs Peoplesoft'!I210</f>
        <v>1516</v>
      </c>
      <c r="K209" s="10"/>
      <c r="M209" s="10"/>
      <c r="O209" s="8">
        <f>'[1]Worksheet vs Peoplesoft'!O210</f>
        <v>14.84</v>
      </c>
    </row>
    <row r="210" spans="1:15" ht="15" customHeight="1" x14ac:dyDescent="0.3">
      <c r="A210" s="3">
        <v>27</v>
      </c>
      <c r="C210" s="6" t="s">
        <v>196</v>
      </c>
      <c r="E210" t="s">
        <v>20</v>
      </c>
      <c r="G210" s="7">
        <v>596</v>
      </c>
      <c r="I210" s="7">
        <f>'[1]Worksheet vs Peoplesoft'!I211</f>
        <v>494</v>
      </c>
      <c r="K210" s="10"/>
      <c r="M210" s="10"/>
      <c r="O210" s="8">
        <f>'[1]Worksheet vs Peoplesoft'!O211</f>
        <v>6.25</v>
      </c>
    </row>
    <row r="211" spans="1:15" ht="15" customHeight="1" x14ac:dyDescent="0.3">
      <c r="A211" s="3">
        <v>27</v>
      </c>
      <c r="C211" s="6" t="s">
        <v>197</v>
      </c>
      <c r="E211" t="s">
        <v>20</v>
      </c>
      <c r="G211" s="7">
        <v>981</v>
      </c>
      <c r="I211" s="7">
        <f>'[1]Worksheet vs Peoplesoft'!I212</f>
        <v>918</v>
      </c>
      <c r="K211" s="10"/>
      <c r="M211" s="10"/>
      <c r="O211" s="8">
        <f>'[1]Worksheet vs Peoplesoft'!O212</f>
        <v>7.29</v>
      </c>
    </row>
    <row r="212" spans="1:15" ht="15" customHeight="1" x14ac:dyDescent="0.3">
      <c r="A212" s="3">
        <v>27</v>
      </c>
      <c r="C212" s="6" t="s">
        <v>198</v>
      </c>
      <c r="E212" t="s">
        <v>20</v>
      </c>
      <c r="G212" s="7">
        <v>1229</v>
      </c>
      <c r="I212" s="7">
        <f>'[1]Worksheet vs Peoplesoft'!I213</f>
        <v>1075</v>
      </c>
      <c r="K212" s="10"/>
      <c r="M212" s="10"/>
      <c r="O212" s="8">
        <f>'[1]Worksheet vs Peoplesoft'!O213</f>
        <v>8.64</v>
      </c>
    </row>
    <row r="213" spans="1:15" ht="15" customHeight="1" x14ac:dyDescent="0.3">
      <c r="A213" s="3">
        <v>27</v>
      </c>
      <c r="C213" s="6" t="s">
        <v>199</v>
      </c>
      <c r="E213" t="s">
        <v>20</v>
      </c>
      <c r="G213" s="7">
        <v>3845</v>
      </c>
      <c r="I213" s="7">
        <f>'[1]Worksheet vs Peoplesoft'!I214</f>
        <v>3821</v>
      </c>
      <c r="K213" s="10"/>
      <c r="M213" s="10"/>
      <c r="O213" s="8">
        <f>'[1]Worksheet vs Peoplesoft'!O214</f>
        <v>18.260000000000002</v>
      </c>
    </row>
    <row r="214" spans="1:15" ht="15" customHeight="1" x14ac:dyDescent="0.3">
      <c r="A214" s="3">
        <v>27</v>
      </c>
      <c r="C214" s="6" t="s">
        <v>200</v>
      </c>
      <c r="E214" t="s">
        <v>20</v>
      </c>
      <c r="G214" s="7">
        <v>864</v>
      </c>
      <c r="I214" s="7">
        <f>'[1]Worksheet vs Peoplesoft'!I215</f>
        <v>790</v>
      </c>
      <c r="K214" s="10"/>
      <c r="M214" s="10"/>
      <c r="O214" s="8">
        <f>'[1]Worksheet vs Peoplesoft'!O215</f>
        <v>5.59</v>
      </c>
    </row>
    <row r="215" spans="1:15" s="12" customFormat="1" x14ac:dyDescent="0.3">
      <c r="A215" s="11"/>
      <c r="E215" s="12" t="s">
        <v>24</v>
      </c>
      <c r="G215" s="13">
        <f>SUM(G204:G214)</f>
        <v>69993</v>
      </c>
      <c r="H215" s="13">
        <f t="shared" ref="H215:O215" si="8">SUM(H204:H214)</f>
        <v>0</v>
      </c>
      <c r="I215" s="13">
        <f>SUM(I204:I214)</f>
        <v>66423</v>
      </c>
      <c r="K215" s="13">
        <f t="shared" si="8"/>
        <v>40156</v>
      </c>
      <c r="M215" s="13">
        <f t="shared" si="8"/>
        <v>68567</v>
      </c>
      <c r="O215" s="17">
        <f t="shared" si="8"/>
        <v>1084.1999999999998</v>
      </c>
    </row>
    <row r="216" spans="1:15" ht="15" customHeight="1" x14ac:dyDescent="0.3">
      <c r="A216" s="3">
        <v>28</v>
      </c>
      <c r="C216" s="6" t="s">
        <v>201</v>
      </c>
      <c r="E216" t="s">
        <v>18</v>
      </c>
      <c r="G216" s="7">
        <v>20434</v>
      </c>
      <c r="I216" s="7">
        <f>'[1]Worksheet vs Peoplesoft'!I217</f>
        <v>18953</v>
      </c>
      <c r="K216" s="7">
        <f>SUMIFS('[1]Pass Cars &amp; Totals'!$B$4:$B$95,'[1]Pass Cars &amp; Totals'!$A$4:$A$95,Worksheet!C216)</f>
        <v>20292</v>
      </c>
      <c r="M216" s="7">
        <f>SUMIFS('[1]Pass Cars &amp; Totals'!$C$4:$C$95,'[1]Pass Cars &amp; Totals'!$A$4:$A$95,Worksheet!C216)</f>
        <v>41473</v>
      </c>
      <c r="O216" s="8">
        <f>'[1]Worksheet vs Peoplesoft'!O217</f>
        <v>870.94</v>
      </c>
    </row>
    <row r="217" spans="1:15" ht="15" customHeight="1" x14ac:dyDescent="0.3">
      <c r="A217" s="3">
        <v>28</v>
      </c>
      <c r="C217" s="6" t="s">
        <v>202</v>
      </c>
      <c r="E217" t="s">
        <v>20</v>
      </c>
      <c r="G217" s="7">
        <v>5413</v>
      </c>
      <c r="I217" s="7">
        <f>'[1]Worksheet vs Peoplesoft'!I218</f>
        <v>5133</v>
      </c>
      <c r="K217" s="10"/>
      <c r="M217" s="10"/>
      <c r="O217" s="8">
        <f>'[1]Worksheet vs Peoplesoft'!O218</f>
        <v>39.46</v>
      </c>
    </row>
    <row r="218" spans="1:15" ht="15" customHeight="1" x14ac:dyDescent="0.3">
      <c r="A218" s="3">
        <v>28</v>
      </c>
      <c r="C218" s="6" t="s">
        <v>203</v>
      </c>
      <c r="E218" t="s">
        <v>20</v>
      </c>
      <c r="G218" s="7">
        <v>2222</v>
      </c>
      <c r="I218" s="7">
        <f>'[1]Worksheet vs Peoplesoft'!I219</f>
        <v>1983</v>
      </c>
      <c r="K218" s="10"/>
      <c r="M218" s="10"/>
      <c r="O218" s="8">
        <f>'[1]Worksheet vs Peoplesoft'!O219</f>
        <v>23.68</v>
      </c>
    </row>
    <row r="219" spans="1:15" ht="15" customHeight="1" x14ac:dyDescent="0.3">
      <c r="A219" s="3">
        <v>28</v>
      </c>
      <c r="C219" s="6" t="s">
        <v>204</v>
      </c>
      <c r="E219" t="s">
        <v>20</v>
      </c>
      <c r="G219" s="7">
        <v>2405</v>
      </c>
      <c r="I219" s="7">
        <f>'[1]Worksheet vs Peoplesoft'!I220</f>
        <v>2289</v>
      </c>
      <c r="K219" s="10"/>
      <c r="M219" s="10"/>
      <c r="O219" s="8">
        <f>'[1]Worksheet vs Peoplesoft'!O220</f>
        <v>15.55</v>
      </c>
    </row>
    <row r="220" spans="1:15" ht="15" customHeight="1" x14ac:dyDescent="0.3">
      <c r="A220" s="3">
        <v>28</v>
      </c>
      <c r="C220" s="6" t="s">
        <v>205</v>
      </c>
      <c r="E220" t="s">
        <v>20</v>
      </c>
      <c r="G220" s="7">
        <v>742</v>
      </c>
      <c r="I220" s="7">
        <f>'[1]Worksheet vs Peoplesoft'!I221</f>
        <v>625</v>
      </c>
      <c r="K220" s="10"/>
      <c r="M220" s="10"/>
      <c r="O220" s="8">
        <f>'[1]Worksheet vs Peoplesoft'!O221</f>
        <v>6.36</v>
      </c>
    </row>
    <row r="221" spans="1:15" ht="15" customHeight="1" x14ac:dyDescent="0.3">
      <c r="A221" s="3">
        <v>28</v>
      </c>
      <c r="C221" s="6" t="s">
        <v>206</v>
      </c>
      <c r="E221" t="s">
        <v>20</v>
      </c>
      <c r="G221" s="7">
        <v>193</v>
      </c>
      <c r="I221" s="7">
        <f>'[1]Worksheet vs Peoplesoft'!I222</f>
        <v>159</v>
      </c>
      <c r="K221" s="10"/>
      <c r="M221" s="10"/>
      <c r="O221" s="8">
        <f>'[1]Worksheet vs Peoplesoft'!O222</f>
        <v>4.4400000000000004</v>
      </c>
    </row>
    <row r="222" spans="1:15" ht="15" customHeight="1" x14ac:dyDescent="0.3">
      <c r="A222" s="3">
        <v>28</v>
      </c>
      <c r="C222" s="6" t="s">
        <v>207</v>
      </c>
      <c r="E222" t="s">
        <v>20</v>
      </c>
      <c r="G222" s="7">
        <v>293</v>
      </c>
      <c r="I222" s="7">
        <f>'[1]Worksheet vs Peoplesoft'!I223</f>
        <v>268</v>
      </c>
      <c r="K222" s="10"/>
      <c r="M222" s="10"/>
      <c r="O222" s="8">
        <f>'[1]Worksheet vs Peoplesoft'!O223</f>
        <v>2.9</v>
      </c>
    </row>
    <row r="223" spans="1:15" ht="15" customHeight="1" x14ac:dyDescent="0.3">
      <c r="A223" s="3">
        <v>28</v>
      </c>
      <c r="C223" s="6" t="s">
        <v>208</v>
      </c>
      <c r="E223" t="s">
        <v>20</v>
      </c>
      <c r="G223" s="7">
        <v>1463</v>
      </c>
      <c r="I223" s="7">
        <f>'[1]Worksheet vs Peoplesoft'!I224</f>
        <v>1393</v>
      </c>
      <c r="K223" s="10"/>
      <c r="M223" s="10"/>
      <c r="O223" s="8">
        <f>'[1]Worksheet vs Peoplesoft'!O224</f>
        <v>12.94</v>
      </c>
    </row>
    <row r="224" spans="1:15" s="12" customFormat="1" x14ac:dyDescent="0.3">
      <c r="A224" s="11"/>
      <c r="E224" s="12" t="s">
        <v>24</v>
      </c>
      <c r="G224" s="13">
        <f>SUM(G216:G223)</f>
        <v>33165</v>
      </c>
      <c r="H224" s="13">
        <f t="shared" ref="H224:O224" si="9">SUM(H216:H223)</f>
        <v>0</v>
      </c>
      <c r="I224" s="13">
        <f>SUM(I216:I223)</f>
        <v>30803</v>
      </c>
      <c r="K224" s="13">
        <f t="shared" si="9"/>
        <v>20292</v>
      </c>
      <c r="M224" s="13">
        <f t="shared" si="9"/>
        <v>41473</v>
      </c>
      <c r="O224" s="17">
        <f t="shared" si="9"/>
        <v>976.2700000000001</v>
      </c>
    </row>
    <row r="225" spans="1:15" ht="15" customHeight="1" x14ac:dyDescent="0.3">
      <c r="A225" s="3">
        <v>29</v>
      </c>
      <c r="C225" s="6" t="s">
        <v>209</v>
      </c>
      <c r="E225" t="s">
        <v>18</v>
      </c>
      <c r="G225" s="7">
        <v>26545</v>
      </c>
      <c r="I225" s="7">
        <f>'[1]Worksheet vs Peoplesoft'!I226</f>
        <v>22085</v>
      </c>
      <c r="J225" s="15"/>
      <c r="K225" s="7">
        <f>SUMIFS('[1]Pass Cars &amp; Totals'!$B$4:$B$95,'[1]Pass Cars &amp; Totals'!$A$4:$A$95,Worksheet!C225)</f>
        <v>295739</v>
      </c>
      <c r="M225" s="7">
        <f>SUMIFS('[1]Pass Cars &amp; Totals'!$C$4:$C$95,'[1]Pass Cars &amp; Totals'!$A$4:$A$95,Worksheet!C225)</f>
        <v>380046</v>
      </c>
      <c r="O225" s="8">
        <f>'[1]Worksheet vs Peoplesoft'!O226</f>
        <v>546.73</v>
      </c>
    </row>
    <row r="226" spans="1:15" ht="15" customHeight="1" x14ac:dyDescent="0.3">
      <c r="A226" s="3">
        <v>29</v>
      </c>
      <c r="C226" s="6" t="s">
        <v>210</v>
      </c>
      <c r="E226" t="s">
        <v>20</v>
      </c>
      <c r="G226" s="7">
        <v>86946</v>
      </c>
      <c r="H226" s="22">
        <f>91648-G226</f>
        <v>4702</v>
      </c>
      <c r="I226" s="7">
        <f>'[1]Worksheet vs Peoplesoft'!I227</f>
        <v>99757</v>
      </c>
      <c r="J226" s="15"/>
      <c r="K226" s="10"/>
      <c r="M226" s="10"/>
      <c r="O226" s="8">
        <f>'[1]Worksheet vs Peoplesoft'!O227</f>
        <v>530.42999999999995</v>
      </c>
    </row>
    <row r="227" spans="1:15" ht="15.75" customHeight="1" x14ac:dyDescent="0.3">
      <c r="A227" s="3">
        <v>29</v>
      </c>
      <c r="C227" s="9" t="s">
        <v>211</v>
      </c>
      <c r="E227" t="s">
        <v>20</v>
      </c>
      <c r="G227" s="7">
        <v>51969</v>
      </c>
      <c r="I227" s="7">
        <f>'[1]Worksheet vs Peoplesoft'!I228</f>
        <v>69604</v>
      </c>
      <c r="K227" s="10"/>
      <c r="M227" s="10"/>
      <c r="O227" s="8">
        <f>'[1]Worksheet vs Peoplesoft'!O228</f>
        <v>313.02999999999997</v>
      </c>
    </row>
    <row r="228" spans="1:15" ht="15" customHeight="1" x14ac:dyDescent="0.3">
      <c r="A228" s="3">
        <v>29</v>
      </c>
      <c r="C228" s="6" t="s">
        <v>212</v>
      </c>
      <c r="E228" t="s">
        <v>20</v>
      </c>
      <c r="G228" s="7">
        <v>1666</v>
      </c>
      <c r="I228" s="7">
        <f>'[1]Worksheet vs Peoplesoft'!I229</f>
        <v>1515</v>
      </c>
      <c r="K228" s="10"/>
      <c r="M228" s="10"/>
      <c r="O228" s="8">
        <f>'[1]Worksheet vs Peoplesoft'!O229</f>
        <v>9.73</v>
      </c>
    </row>
    <row r="229" spans="1:15" ht="15" customHeight="1" x14ac:dyDescent="0.3">
      <c r="A229" s="3">
        <v>29</v>
      </c>
      <c r="C229" s="6" t="s">
        <v>213</v>
      </c>
      <c r="E229" t="s">
        <v>20</v>
      </c>
      <c r="G229" s="7">
        <v>725</v>
      </c>
      <c r="I229" s="7">
        <f>'[1]Worksheet vs Peoplesoft'!I230</f>
        <v>712</v>
      </c>
      <c r="K229" s="10"/>
      <c r="M229" s="10"/>
      <c r="O229" s="8">
        <f>'[1]Worksheet vs Peoplesoft'!O230</f>
        <v>5.79</v>
      </c>
    </row>
    <row r="230" spans="1:15" ht="15" customHeight="1" x14ac:dyDescent="0.3">
      <c r="A230" s="3">
        <v>29</v>
      </c>
      <c r="C230" s="6" t="s">
        <v>214</v>
      </c>
      <c r="E230" t="s">
        <v>20</v>
      </c>
      <c r="G230" s="7">
        <v>4812</v>
      </c>
      <c r="I230" s="7">
        <f>'[1]Worksheet vs Peoplesoft'!I231</f>
        <v>5301</v>
      </c>
      <c r="K230" s="10"/>
      <c r="M230" s="10"/>
      <c r="O230" s="8">
        <f>'[1]Worksheet vs Peoplesoft'!O231</f>
        <v>24.6</v>
      </c>
    </row>
    <row r="231" spans="1:15" ht="15" customHeight="1" x14ac:dyDescent="0.3">
      <c r="A231" s="3">
        <v>29</v>
      </c>
      <c r="C231" s="6" t="s">
        <v>215</v>
      </c>
      <c r="E231" t="s">
        <v>20</v>
      </c>
      <c r="G231" s="7">
        <v>86459</v>
      </c>
      <c r="I231" s="7">
        <f>'[1]Worksheet vs Peoplesoft'!I232</f>
        <v>98977</v>
      </c>
      <c r="J231" s="15"/>
      <c r="K231" s="10"/>
      <c r="M231" s="10"/>
      <c r="O231" s="8">
        <f>'[1]Worksheet vs Peoplesoft'!O232</f>
        <v>414.85</v>
      </c>
    </row>
    <row r="232" spans="1:15" ht="15" customHeight="1" x14ac:dyDescent="0.3">
      <c r="A232" s="3">
        <v>29</v>
      </c>
      <c r="C232" s="6" t="s">
        <v>216</v>
      </c>
      <c r="E232" t="s">
        <v>20</v>
      </c>
      <c r="G232" s="7">
        <v>2665</v>
      </c>
      <c r="I232" s="7">
        <f>'[1]Worksheet vs Peoplesoft'!I233</f>
        <v>3106</v>
      </c>
      <c r="K232" s="10"/>
      <c r="M232" s="10"/>
      <c r="O232" s="8">
        <f>'[1]Worksheet vs Peoplesoft'!O233</f>
        <v>17.829999999999998</v>
      </c>
    </row>
    <row r="233" spans="1:15" ht="15" customHeight="1" x14ac:dyDescent="0.3">
      <c r="A233" s="3">
        <v>29</v>
      </c>
      <c r="C233" s="6" t="s">
        <v>217</v>
      </c>
      <c r="E233" t="s">
        <v>20</v>
      </c>
      <c r="G233" s="7">
        <v>36854</v>
      </c>
      <c r="I233" s="7">
        <f>'[1]Worksheet vs Peoplesoft'!I234</f>
        <v>46410</v>
      </c>
      <c r="J233" s="15"/>
      <c r="K233" s="10"/>
      <c r="M233" s="10"/>
      <c r="O233" s="8">
        <f>'[1]Worksheet vs Peoplesoft'!O234</f>
        <v>220.49</v>
      </c>
    </row>
    <row r="234" spans="1:15" s="12" customFormat="1" x14ac:dyDescent="0.3">
      <c r="A234" s="11"/>
      <c r="E234" s="12" t="s">
        <v>24</v>
      </c>
      <c r="G234" s="13">
        <f>SUM(G225:G233)</f>
        <v>298641</v>
      </c>
      <c r="H234" s="13">
        <f t="shared" ref="H234:O234" si="10">SUM(H225:H233)</f>
        <v>4702</v>
      </c>
      <c r="I234" s="13">
        <f>SUM(I225:I233)</f>
        <v>347467</v>
      </c>
      <c r="K234" s="13">
        <f t="shared" si="10"/>
        <v>295739</v>
      </c>
      <c r="M234" s="13">
        <f t="shared" si="10"/>
        <v>380046</v>
      </c>
      <c r="O234" s="17">
        <f t="shared" si="10"/>
        <v>2083.4799999999996</v>
      </c>
    </row>
    <row r="235" spans="1:15" ht="15" customHeight="1" x14ac:dyDescent="0.3">
      <c r="A235" s="3">
        <v>30</v>
      </c>
      <c r="C235" s="6" t="s">
        <v>218</v>
      </c>
      <c r="E235" t="s">
        <v>18</v>
      </c>
      <c r="G235" s="7">
        <v>34747</v>
      </c>
      <c r="I235" s="7">
        <f>'[1]Worksheet vs Peoplesoft'!I236</f>
        <v>35625</v>
      </c>
      <c r="K235" s="7">
        <f>SUMIFS('[1]Pass Cars &amp; Totals'!$B$4:$B$95,'[1]Pass Cars &amp; Totals'!$A$4:$A$95,Worksheet!C235)</f>
        <v>59677</v>
      </c>
      <c r="M235" s="7">
        <f>SUMIFS('[1]Pass Cars &amp; Totals'!$C$4:$C$95,'[1]Pass Cars &amp; Totals'!$A$4:$A$95,Worksheet!C235)</f>
        <v>96933</v>
      </c>
      <c r="O235" s="8">
        <f>'[1]Worksheet vs Peoplesoft'!O236</f>
        <v>639.77</v>
      </c>
    </row>
    <row r="236" spans="1:15" ht="15" customHeight="1" x14ac:dyDescent="0.3">
      <c r="A236" s="3">
        <v>30</v>
      </c>
      <c r="C236" s="6" t="s">
        <v>219</v>
      </c>
      <c r="E236" t="s">
        <v>20</v>
      </c>
      <c r="G236" s="7">
        <v>20602</v>
      </c>
      <c r="I236" s="7">
        <f>'[1]Worksheet vs Peoplesoft'!I237</f>
        <v>23488</v>
      </c>
      <c r="K236" s="10"/>
      <c r="M236" s="10"/>
      <c r="O236" s="8">
        <f>'[1]Worksheet vs Peoplesoft'!O237</f>
        <v>122.27</v>
      </c>
    </row>
    <row r="237" spans="1:15" ht="15" customHeight="1" x14ac:dyDescent="0.3">
      <c r="A237" s="3">
        <v>30</v>
      </c>
      <c r="C237" s="6" t="s">
        <v>220</v>
      </c>
      <c r="E237" t="s">
        <v>20</v>
      </c>
      <c r="G237" s="7">
        <v>3929</v>
      </c>
      <c r="I237" s="7">
        <f>'[1]Worksheet vs Peoplesoft'!I238</f>
        <v>4784</v>
      </c>
      <c r="K237" s="10"/>
      <c r="M237" s="10"/>
      <c r="O237" s="8">
        <f>'[1]Worksheet vs Peoplesoft'!O238</f>
        <v>32.590000000000003</v>
      </c>
    </row>
    <row r="238" spans="1:15" ht="15" customHeight="1" x14ac:dyDescent="0.3">
      <c r="A238" s="3">
        <v>30</v>
      </c>
      <c r="C238" s="6" t="s">
        <v>221</v>
      </c>
      <c r="E238" t="s">
        <v>20</v>
      </c>
      <c r="G238" s="7">
        <v>2055</v>
      </c>
      <c r="I238" s="7">
        <f>'[1]Worksheet vs Peoplesoft'!I239</f>
        <v>2744</v>
      </c>
      <c r="K238" s="10"/>
      <c r="M238" s="10"/>
      <c r="O238" s="8">
        <f>'[1]Worksheet vs Peoplesoft'!O239</f>
        <v>19.05</v>
      </c>
    </row>
    <row r="239" spans="1:15" ht="15" customHeight="1" x14ac:dyDescent="0.3">
      <c r="A239" s="3">
        <v>30</v>
      </c>
      <c r="C239" s="6" t="s">
        <v>222</v>
      </c>
      <c r="E239" t="s">
        <v>20</v>
      </c>
      <c r="G239" s="7">
        <v>830</v>
      </c>
      <c r="I239" s="7">
        <f>'[1]Worksheet vs Peoplesoft'!I240</f>
        <v>819</v>
      </c>
      <c r="K239" s="10"/>
      <c r="M239" s="10"/>
      <c r="O239" s="8">
        <f>'[1]Worksheet vs Peoplesoft'!O240</f>
        <v>6.77</v>
      </c>
    </row>
    <row r="240" spans="1:15" ht="15" customHeight="1" x14ac:dyDescent="0.3">
      <c r="A240" s="3">
        <v>30</v>
      </c>
      <c r="C240" s="6" t="s">
        <v>223</v>
      </c>
      <c r="E240" t="s">
        <v>20</v>
      </c>
      <c r="G240" s="7">
        <v>218</v>
      </c>
      <c r="I240" s="7">
        <f>'[1]Worksheet vs Peoplesoft'!I241</f>
        <v>210</v>
      </c>
      <c r="K240" s="10"/>
      <c r="M240" s="10"/>
      <c r="O240" s="8">
        <f>'[1]Worksheet vs Peoplesoft'!O241</f>
        <v>2.2200000000000002</v>
      </c>
    </row>
    <row r="241" spans="1:20" ht="15" customHeight="1" x14ac:dyDescent="0.3">
      <c r="A241" s="3">
        <v>30</v>
      </c>
      <c r="C241" s="6" t="s">
        <v>224</v>
      </c>
      <c r="E241" t="s">
        <v>20</v>
      </c>
      <c r="G241" s="7">
        <v>449</v>
      </c>
      <c r="I241" s="7">
        <f>'[1]Worksheet vs Peoplesoft'!I242</f>
        <v>414</v>
      </c>
      <c r="K241" s="10"/>
      <c r="M241" s="10"/>
      <c r="O241" s="8">
        <f>'[1]Worksheet vs Peoplesoft'!O242</f>
        <v>2.64</v>
      </c>
    </row>
    <row r="242" spans="1:20" ht="15" customHeight="1" x14ac:dyDescent="0.3">
      <c r="A242" s="3">
        <v>30</v>
      </c>
      <c r="C242" s="6" t="s">
        <v>225</v>
      </c>
      <c r="E242" t="s">
        <v>20</v>
      </c>
      <c r="G242" s="7">
        <v>4797</v>
      </c>
      <c r="I242" s="7">
        <f>'[1]Worksheet vs Peoplesoft'!I243</f>
        <v>8503</v>
      </c>
      <c r="K242" s="10"/>
      <c r="M242" s="10"/>
      <c r="O242" s="8">
        <f>'[1]Worksheet vs Peoplesoft'!O243</f>
        <v>58.94</v>
      </c>
    </row>
    <row r="243" spans="1:20" s="12" customFormat="1" x14ac:dyDescent="0.3">
      <c r="A243" s="11"/>
      <c r="E243" s="12" t="s">
        <v>24</v>
      </c>
      <c r="G243" s="13">
        <f>SUM(G235:G242)</f>
        <v>67627</v>
      </c>
      <c r="H243" s="13">
        <f t="shared" ref="H243:O243" si="11">SUM(H235:H242)</f>
        <v>0</v>
      </c>
      <c r="I243" s="13">
        <f>SUM(I235:I242)</f>
        <v>76587</v>
      </c>
      <c r="K243" s="13">
        <f t="shared" si="11"/>
        <v>59677</v>
      </c>
      <c r="M243" s="13">
        <f t="shared" si="11"/>
        <v>96933</v>
      </c>
      <c r="O243" s="17">
        <f t="shared" si="11"/>
        <v>884.25</v>
      </c>
      <c r="S243" s="21"/>
      <c r="T243" s="18"/>
    </row>
    <row r="244" spans="1:20" ht="15" customHeight="1" x14ac:dyDescent="0.3">
      <c r="A244" s="3">
        <v>31</v>
      </c>
      <c r="C244" s="6" t="s">
        <v>226</v>
      </c>
      <c r="E244" t="s">
        <v>18</v>
      </c>
      <c r="G244" s="7">
        <v>33810</v>
      </c>
      <c r="I244" s="7">
        <f>'[1]Worksheet vs Peoplesoft'!I245</f>
        <v>33735</v>
      </c>
      <c r="K244" s="7">
        <f>SUMIFS('[1]Pass Cars &amp; Totals'!$B$4:$B$95,'[1]Pass Cars &amp; Totals'!$A$4:$A$95,Worksheet!C244)</f>
        <v>27494</v>
      </c>
      <c r="M244" s="7">
        <f>SUMIFS('[1]Pass Cars &amp; Totals'!$C$4:$C$95,'[1]Pass Cars &amp; Totals'!$A$4:$A$95,Worksheet!C244)</f>
        <v>53127</v>
      </c>
      <c r="O244" s="8">
        <f>'[1]Worksheet vs Peoplesoft'!O245</f>
        <v>856.89</v>
      </c>
    </row>
    <row r="245" spans="1:20" ht="15" customHeight="1" x14ac:dyDescent="0.3">
      <c r="A245" s="3">
        <v>31</v>
      </c>
      <c r="C245" s="6" t="s">
        <v>227</v>
      </c>
      <c r="E245" t="s">
        <v>20</v>
      </c>
      <c r="G245" s="7">
        <v>3122</v>
      </c>
      <c r="I245" s="7">
        <f>'[1]Worksheet vs Peoplesoft'!I246</f>
        <v>3153</v>
      </c>
      <c r="K245" s="10"/>
      <c r="M245" s="10"/>
      <c r="O245" s="8">
        <f>'[1]Worksheet vs Peoplesoft'!O246</f>
        <v>18.54</v>
      </c>
    </row>
    <row r="246" spans="1:20" ht="15" customHeight="1" x14ac:dyDescent="0.3">
      <c r="A246" s="3">
        <v>31</v>
      </c>
      <c r="C246" s="6" t="s">
        <v>228</v>
      </c>
      <c r="E246" t="s">
        <v>20</v>
      </c>
      <c r="G246" s="7">
        <v>152</v>
      </c>
      <c r="I246" s="7">
        <f>'[1]Worksheet vs Peoplesoft'!I247</f>
        <v>134</v>
      </c>
      <c r="K246" s="10"/>
      <c r="M246" s="10"/>
      <c r="O246" s="8">
        <f>'[1]Worksheet vs Peoplesoft'!O247</f>
        <v>2.0299999999999998</v>
      </c>
    </row>
    <row r="247" spans="1:20" ht="15" customHeight="1" x14ac:dyDescent="0.3">
      <c r="A247" s="3">
        <v>31</v>
      </c>
      <c r="C247" s="6" t="s">
        <v>229</v>
      </c>
      <c r="E247" t="s">
        <v>20</v>
      </c>
      <c r="G247" s="7">
        <v>162</v>
      </c>
      <c r="I247" s="7">
        <f>'[1]Worksheet vs Peoplesoft'!I248</f>
        <v>199</v>
      </c>
      <c r="K247" s="10"/>
      <c r="M247" s="10"/>
      <c r="O247" s="8">
        <f>'[1]Worksheet vs Peoplesoft'!O248</f>
        <v>2.7</v>
      </c>
    </row>
    <row r="248" spans="1:20" ht="15" customHeight="1" x14ac:dyDescent="0.3">
      <c r="A248" s="3">
        <v>31</v>
      </c>
      <c r="C248" s="6" t="s">
        <v>230</v>
      </c>
      <c r="E248" t="s">
        <v>20</v>
      </c>
      <c r="G248" s="7">
        <v>50</v>
      </c>
      <c r="I248" s="7">
        <f>'[1]Worksheet vs Peoplesoft'!I249</f>
        <v>73</v>
      </c>
      <c r="K248" s="10"/>
      <c r="M248" s="10"/>
      <c r="O248" s="8">
        <f>'[1]Worksheet vs Peoplesoft'!O249</f>
        <v>0.91</v>
      </c>
    </row>
    <row r="249" spans="1:20" ht="15" customHeight="1" x14ac:dyDescent="0.3">
      <c r="A249" s="3">
        <v>31</v>
      </c>
      <c r="C249" s="6" t="s">
        <v>231</v>
      </c>
      <c r="E249" t="s">
        <v>20</v>
      </c>
      <c r="G249" s="7">
        <v>564</v>
      </c>
      <c r="I249" s="7">
        <f>'[1]Worksheet vs Peoplesoft'!I250</f>
        <v>935</v>
      </c>
      <c r="K249" s="10"/>
      <c r="M249" s="10"/>
      <c r="O249" s="8">
        <f>'[1]Worksheet vs Peoplesoft'!O250</f>
        <v>6.11</v>
      </c>
    </row>
    <row r="250" spans="1:20" ht="15" customHeight="1" x14ac:dyDescent="0.3">
      <c r="A250" s="3">
        <v>31</v>
      </c>
      <c r="C250" s="6" t="s">
        <v>232</v>
      </c>
      <c r="E250" t="s">
        <v>20</v>
      </c>
      <c r="G250" s="7">
        <v>81</v>
      </c>
      <c r="I250" s="7">
        <f>'[1]Worksheet vs Peoplesoft'!I251</f>
        <v>46</v>
      </c>
      <c r="K250" s="10"/>
      <c r="M250" s="10"/>
      <c r="O250" s="8">
        <f>'[1]Worksheet vs Peoplesoft'!O251</f>
        <v>1.98</v>
      </c>
    </row>
    <row r="251" spans="1:20" ht="15" customHeight="1" x14ac:dyDescent="0.3">
      <c r="A251" s="3">
        <v>31</v>
      </c>
      <c r="C251" s="6" t="s">
        <v>233</v>
      </c>
      <c r="E251" t="s">
        <v>20</v>
      </c>
      <c r="G251" s="7">
        <v>27</v>
      </c>
      <c r="I251" s="7">
        <f>'[1]Worksheet vs Peoplesoft'!I252</f>
        <v>12</v>
      </c>
      <c r="K251" s="10"/>
      <c r="M251" s="10"/>
      <c r="O251" s="8">
        <f>'[1]Worksheet vs Peoplesoft'!O252</f>
        <v>1.28</v>
      </c>
    </row>
    <row r="252" spans="1:20" ht="15" customHeight="1" x14ac:dyDescent="0.3">
      <c r="A252" s="3">
        <v>31</v>
      </c>
      <c r="C252" s="6" t="s">
        <v>234</v>
      </c>
      <c r="E252" t="s">
        <v>20</v>
      </c>
      <c r="G252" s="7">
        <v>93</v>
      </c>
      <c r="I252" s="7">
        <f>'[1]Worksheet vs Peoplesoft'!I253</f>
        <v>90</v>
      </c>
      <c r="K252" s="10"/>
      <c r="M252" s="10"/>
      <c r="O252" s="8">
        <f>'[1]Worksheet vs Peoplesoft'!O253</f>
        <v>1.28</v>
      </c>
    </row>
    <row r="253" spans="1:20" ht="15" customHeight="1" x14ac:dyDescent="0.3">
      <c r="A253" s="3">
        <v>31</v>
      </c>
      <c r="C253" s="6" t="s">
        <v>235</v>
      </c>
      <c r="E253" t="s">
        <v>20</v>
      </c>
      <c r="G253" s="7">
        <v>930</v>
      </c>
      <c r="I253" s="7">
        <f>'[1]Worksheet vs Peoplesoft'!I254</f>
        <v>898</v>
      </c>
      <c r="K253" s="10"/>
      <c r="M253" s="10"/>
      <c r="O253" s="8">
        <f>'[1]Worksheet vs Peoplesoft'!O254</f>
        <v>5.69</v>
      </c>
    </row>
    <row r="254" spans="1:20" s="12" customFormat="1" x14ac:dyDescent="0.3">
      <c r="A254" s="11"/>
      <c r="E254" s="12" t="s">
        <v>24</v>
      </c>
      <c r="G254" s="13">
        <f>SUM(G244:G253)</f>
        <v>38991</v>
      </c>
      <c r="H254" s="13">
        <f t="shared" ref="H254:O254" si="12">SUM(H244:H253)</f>
        <v>0</v>
      </c>
      <c r="I254" s="13">
        <f>SUM(I244:I253)</f>
        <v>39275</v>
      </c>
      <c r="K254" s="13">
        <f t="shared" si="12"/>
        <v>27494</v>
      </c>
      <c r="M254" s="13">
        <f t="shared" si="12"/>
        <v>53127</v>
      </c>
      <c r="O254" s="17">
        <f t="shared" si="12"/>
        <v>897.41</v>
      </c>
      <c r="R254" s="21"/>
      <c r="S254" s="18"/>
    </row>
    <row r="255" spans="1:20" ht="15" customHeight="1" x14ac:dyDescent="0.3">
      <c r="A255" s="3">
        <v>32</v>
      </c>
      <c r="C255" s="6" t="s">
        <v>236</v>
      </c>
      <c r="E255" t="s">
        <v>18</v>
      </c>
      <c r="G255" s="7">
        <v>68914</v>
      </c>
      <c r="I255" s="7">
        <f>'[1]Worksheet vs Peoplesoft'!I256</f>
        <v>72336</v>
      </c>
      <c r="K255" s="7">
        <f>SUMIFS('[1]Pass Cars &amp; Totals'!$B$4:$B$95,'[1]Pass Cars &amp; Totals'!$A$4:$A$95,Worksheet!C255)</f>
        <v>125902</v>
      </c>
      <c r="M255" s="7">
        <f>SUMIFS('[1]Pass Cars &amp; Totals'!$C$4:$C$95,'[1]Pass Cars &amp; Totals'!$A$4:$A$95,Worksheet!C255)</f>
        <v>189999</v>
      </c>
      <c r="O255" s="8">
        <f>'[1]Worksheet vs Peoplesoft'!O256</f>
        <v>749.23</v>
      </c>
    </row>
    <row r="256" spans="1:20" ht="15" customHeight="1" x14ac:dyDescent="0.3">
      <c r="A256" s="3">
        <v>32</v>
      </c>
      <c r="C256" s="6" t="s">
        <v>237</v>
      </c>
      <c r="E256" t="s">
        <v>20</v>
      </c>
      <c r="G256" s="7">
        <v>21285</v>
      </c>
      <c r="I256" s="7">
        <f>'[1]Worksheet vs Peoplesoft'!I257</f>
        <v>28973</v>
      </c>
      <c r="K256" s="10"/>
      <c r="M256" s="10"/>
      <c r="O256" s="8">
        <f>'[1]Worksheet vs Peoplesoft'!O257</f>
        <v>148.30000000000001</v>
      </c>
    </row>
    <row r="257" spans="1:15" ht="15" customHeight="1" x14ac:dyDescent="0.3">
      <c r="A257" s="3">
        <v>32</v>
      </c>
      <c r="C257" s="6" t="s">
        <v>238</v>
      </c>
      <c r="E257" t="s">
        <v>20</v>
      </c>
      <c r="G257" s="7">
        <v>27631</v>
      </c>
      <c r="I257" s="7">
        <f>'[1]Worksheet vs Peoplesoft'!I258</f>
        <v>34625</v>
      </c>
      <c r="K257" s="10"/>
      <c r="M257" s="10"/>
      <c r="O257" s="8">
        <f>'[1]Worksheet vs Peoplesoft'!O258</f>
        <v>189.19</v>
      </c>
    </row>
    <row r="258" spans="1:15" ht="15" customHeight="1" x14ac:dyDescent="0.3">
      <c r="A258" s="3">
        <v>32</v>
      </c>
      <c r="C258" s="6" t="s">
        <v>239</v>
      </c>
      <c r="E258" t="s">
        <v>20</v>
      </c>
      <c r="G258" s="7">
        <v>401</v>
      </c>
      <c r="I258" s="7">
        <f>'[1]Worksheet vs Peoplesoft'!I259</f>
        <v>408</v>
      </c>
      <c r="K258" s="10"/>
      <c r="M258" s="10"/>
      <c r="O258" s="8">
        <f>'[1]Worksheet vs Peoplesoft'!O259</f>
        <v>3.72</v>
      </c>
    </row>
    <row r="259" spans="1:15" ht="15" customHeight="1" x14ac:dyDescent="0.3">
      <c r="A259" s="3">
        <v>32</v>
      </c>
      <c r="C259" s="6" t="s">
        <v>240</v>
      </c>
      <c r="E259" t="s">
        <v>20</v>
      </c>
      <c r="G259" s="7">
        <v>972</v>
      </c>
      <c r="I259" s="7">
        <f>'[1]Worksheet vs Peoplesoft'!I260</f>
        <v>908</v>
      </c>
      <c r="K259" s="10"/>
      <c r="M259" s="10"/>
      <c r="O259" s="8">
        <f>'[1]Worksheet vs Peoplesoft'!O260</f>
        <v>5.63</v>
      </c>
    </row>
    <row r="260" spans="1:15" ht="15" customHeight="1" x14ac:dyDescent="0.3">
      <c r="A260" s="3">
        <v>32</v>
      </c>
      <c r="C260" s="6" t="s">
        <v>241</v>
      </c>
      <c r="E260" t="s">
        <v>20</v>
      </c>
      <c r="G260" s="7">
        <v>523</v>
      </c>
      <c r="I260" s="7">
        <f>'[1]Worksheet vs Peoplesoft'!I261</f>
        <v>555</v>
      </c>
      <c r="K260" s="10"/>
      <c r="M260" s="10"/>
      <c r="O260" s="8">
        <f>'[1]Worksheet vs Peoplesoft'!O261</f>
        <v>4.47</v>
      </c>
    </row>
    <row r="261" spans="1:15" ht="15" customHeight="1" x14ac:dyDescent="0.3">
      <c r="A261" s="3">
        <v>32</v>
      </c>
      <c r="C261" s="6" t="s">
        <v>242</v>
      </c>
      <c r="E261" t="s">
        <v>20</v>
      </c>
      <c r="G261" s="7">
        <v>9001</v>
      </c>
      <c r="I261" s="7">
        <f>'[1]Worksheet vs Peoplesoft'!I262</f>
        <v>10559</v>
      </c>
      <c r="K261" s="10"/>
      <c r="M261" s="10"/>
      <c r="O261" s="8">
        <f>'[1]Worksheet vs Peoplesoft'!O262</f>
        <v>56.51</v>
      </c>
    </row>
    <row r="262" spans="1:15" ht="15" customHeight="1" x14ac:dyDescent="0.3">
      <c r="A262" s="3">
        <v>32</v>
      </c>
      <c r="C262" s="6" t="s">
        <v>243</v>
      </c>
      <c r="E262" t="s">
        <v>20</v>
      </c>
      <c r="G262" s="7">
        <v>488</v>
      </c>
      <c r="I262" s="7">
        <f>'[1]Worksheet vs Peoplesoft'!I263</f>
        <v>511</v>
      </c>
      <c r="K262" s="10"/>
      <c r="M262" s="10"/>
      <c r="O262" s="8">
        <f>'[1]Worksheet vs Peoplesoft'!O263</f>
        <v>2.5299999999999998</v>
      </c>
    </row>
    <row r="263" spans="1:15" ht="15" customHeight="1" x14ac:dyDescent="0.3">
      <c r="A263" s="3">
        <v>32</v>
      </c>
      <c r="C263" s="6" t="s">
        <v>244</v>
      </c>
      <c r="E263" t="s">
        <v>20</v>
      </c>
      <c r="G263" s="7">
        <v>518</v>
      </c>
      <c r="I263" s="7">
        <f>'[1]Worksheet vs Peoplesoft'!I264</f>
        <v>464</v>
      </c>
      <c r="K263" s="10"/>
      <c r="M263" s="10"/>
      <c r="O263" s="8">
        <f>'[1]Worksheet vs Peoplesoft'!O264</f>
        <v>3.71</v>
      </c>
    </row>
    <row r="264" spans="1:15" ht="15" customHeight="1" x14ac:dyDescent="0.3">
      <c r="A264" s="3">
        <v>32</v>
      </c>
      <c r="C264" s="6" t="s">
        <v>245</v>
      </c>
      <c r="E264" t="s">
        <v>20</v>
      </c>
      <c r="G264" s="7">
        <v>2928</v>
      </c>
      <c r="I264" s="7">
        <f>'[1]Worksheet vs Peoplesoft'!I265</f>
        <v>3682</v>
      </c>
      <c r="K264" s="10"/>
      <c r="M264" s="10"/>
      <c r="O264" s="8">
        <f>'[1]Worksheet vs Peoplesoft'!O265</f>
        <v>21.93</v>
      </c>
    </row>
    <row r="265" spans="1:15" ht="15" customHeight="1" x14ac:dyDescent="0.3">
      <c r="A265" s="3">
        <v>32</v>
      </c>
      <c r="C265" s="6" t="s">
        <v>246</v>
      </c>
      <c r="E265" t="s">
        <v>20</v>
      </c>
      <c r="G265" s="7">
        <v>316</v>
      </c>
      <c r="I265" s="7">
        <f>'[1]Worksheet vs Peoplesoft'!I266</f>
        <v>269</v>
      </c>
      <c r="K265" s="10"/>
      <c r="M265" s="10"/>
      <c r="O265" s="8">
        <f>'[1]Worksheet vs Peoplesoft'!O266</f>
        <v>2.79</v>
      </c>
    </row>
    <row r="266" spans="1:15" ht="15" customHeight="1" x14ac:dyDescent="0.3">
      <c r="A266" s="3">
        <v>32</v>
      </c>
      <c r="C266" s="6" t="s">
        <v>247</v>
      </c>
      <c r="E266" t="s">
        <v>20</v>
      </c>
      <c r="G266" s="7">
        <v>12446</v>
      </c>
      <c r="I266" s="7">
        <f>'[1]Worksheet vs Peoplesoft'!I267</f>
        <v>21474</v>
      </c>
      <c r="K266" s="10"/>
      <c r="M266" s="10"/>
      <c r="O266" s="8">
        <f>'[1]Worksheet vs Peoplesoft'!O267</f>
        <v>136.30000000000001</v>
      </c>
    </row>
    <row r="267" spans="1:15" ht="15" customHeight="1" x14ac:dyDescent="0.3">
      <c r="A267" s="3">
        <v>32</v>
      </c>
      <c r="C267" s="6" t="s">
        <v>54</v>
      </c>
      <c r="E267" t="s">
        <v>20</v>
      </c>
      <c r="G267" s="7"/>
      <c r="I267" s="7">
        <f>'[1]Worksheet vs Peoplesoft'!I268</f>
        <v>0</v>
      </c>
      <c r="K267" s="10"/>
      <c r="M267" s="10"/>
      <c r="O267" s="8">
        <f>'[1]Worksheet vs Peoplesoft'!O268</f>
        <v>0</v>
      </c>
    </row>
    <row r="268" spans="1:15" s="12" customFormat="1" x14ac:dyDescent="0.3">
      <c r="A268" s="11"/>
      <c r="E268" s="12" t="s">
        <v>24</v>
      </c>
      <c r="G268" s="13">
        <f>SUM(G255:G266)</f>
        <v>145423</v>
      </c>
      <c r="H268" s="13">
        <f t="shared" ref="H268:M268" si="13">SUM(H255:H266)</f>
        <v>0</v>
      </c>
      <c r="I268" s="13">
        <f>SUM(I255:I267)</f>
        <v>174764</v>
      </c>
      <c r="K268" s="13">
        <f t="shared" si="13"/>
        <v>125902</v>
      </c>
      <c r="M268" s="13">
        <f t="shared" si="13"/>
        <v>189999</v>
      </c>
      <c r="O268" s="17">
        <f>SUM(O255:O267)</f>
        <v>1324.3100000000002</v>
      </c>
    </row>
    <row r="269" spans="1:15" ht="15" customHeight="1" x14ac:dyDescent="0.3">
      <c r="A269" s="3">
        <v>33</v>
      </c>
      <c r="C269" s="6" t="s">
        <v>248</v>
      </c>
      <c r="E269" t="s">
        <v>18</v>
      </c>
      <c r="G269" s="7">
        <v>22819</v>
      </c>
      <c r="I269" s="7">
        <f>'[1]Worksheet vs Peoplesoft'!I270</f>
        <v>23218</v>
      </c>
      <c r="K269" s="7">
        <f>SUMIFS('[1]Pass Cars &amp; Totals'!$B$4:$B$95,'[1]Pass Cars &amp; Totals'!$A$4:$A$95,Worksheet!C269)</f>
        <v>30915</v>
      </c>
      <c r="M269" s="7">
        <f>SUMIFS('[1]Pass Cars &amp; Totals'!$C$4:$C$95,'[1]Pass Cars &amp; Totals'!$A$4:$A$95,Worksheet!C269)</f>
        <v>55206</v>
      </c>
      <c r="O269" s="8">
        <f>'[1]Worksheet vs Peoplesoft'!O270</f>
        <v>780.13</v>
      </c>
    </row>
    <row r="270" spans="1:15" ht="15" customHeight="1" x14ac:dyDescent="0.3">
      <c r="A270" s="3">
        <v>33</v>
      </c>
      <c r="C270" s="6" t="s">
        <v>249</v>
      </c>
      <c r="E270" t="s">
        <v>20</v>
      </c>
      <c r="G270" s="7">
        <v>18114</v>
      </c>
      <c r="I270" s="7">
        <f>'[1]Worksheet vs Peoplesoft'!I271</f>
        <v>17396</v>
      </c>
      <c r="K270" s="10"/>
      <c r="M270" s="10"/>
      <c r="O270" s="8">
        <f>'[1]Worksheet vs Peoplesoft'!O271</f>
        <v>95.1</v>
      </c>
    </row>
    <row r="271" spans="1:15" ht="15" customHeight="1" x14ac:dyDescent="0.3">
      <c r="A271" s="3">
        <v>33</v>
      </c>
      <c r="C271" s="6" t="s">
        <v>250</v>
      </c>
      <c r="E271" t="s">
        <v>20</v>
      </c>
      <c r="G271" s="7">
        <v>134</v>
      </c>
      <c r="I271" s="7">
        <f>'[1]Worksheet vs Peoplesoft'!I272</f>
        <v>98</v>
      </c>
      <c r="K271" s="10"/>
      <c r="M271" s="10"/>
      <c r="O271" s="8">
        <f>'[1]Worksheet vs Peoplesoft'!O272</f>
        <v>1.36</v>
      </c>
    </row>
    <row r="272" spans="1:15" ht="15" customHeight="1" x14ac:dyDescent="0.3">
      <c r="A272" s="3">
        <v>33</v>
      </c>
      <c r="C272" s="6" t="s">
        <v>251</v>
      </c>
      <c r="E272" t="s">
        <v>20</v>
      </c>
      <c r="G272" s="7">
        <v>150</v>
      </c>
      <c r="I272" s="7">
        <f>'[1]Worksheet vs Peoplesoft'!I273</f>
        <v>163</v>
      </c>
      <c r="K272" s="10"/>
      <c r="M272" s="10"/>
      <c r="O272" s="8">
        <f>'[1]Worksheet vs Peoplesoft'!O273</f>
        <v>1.25</v>
      </c>
    </row>
    <row r="273" spans="1:17" ht="15" customHeight="1" x14ac:dyDescent="0.3">
      <c r="A273" s="3">
        <v>33</v>
      </c>
      <c r="C273" s="6" t="s">
        <v>252</v>
      </c>
      <c r="E273" t="s">
        <v>20</v>
      </c>
      <c r="G273" s="7">
        <v>177</v>
      </c>
      <c r="I273" s="7">
        <f>'[1]Worksheet vs Peoplesoft'!I274</f>
        <v>171</v>
      </c>
      <c r="K273" s="10"/>
      <c r="M273" s="10"/>
      <c r="O273" s="8">
        <f>'[1]Worksheet vs Peoplesoft'!O274</f>
        <v>1.73</v>
      </c>
    </row>
    <row r="274" spans="1:17" ht="15" customHeight="1" x14ac:dyDescent="0.3">
      <c r="A274" s="3">
        <v>33</v>
      </c>
      <c r="C274" s="6" t="s">
        <v>253</v>
      </c>
      <c r="E274" t="s">
        <v>20</v>
      </c>
      <c r="G274" s="7">
        <v>143</v>
      </c>
      <c r="I274" s="7">
        <f>'[1]Worksheet vs Peoplesoft'!I275</f>
        <v>123</v>
      </c>
      <c r="K274" s="10"/>
      <c r="M274" s="10"/>
      <c r="O274" s="8">
        <f>'[1]Worksheet vs Peoplesoft'!O275</f>
        <v>1.36</v>
      </c>
    </row>
    <row r="275" spans="1:17" ht="15" customHeight="1" x14ac:dyDescent="0.3">
      <c r="A275" s="3">
        <v>33</v>
      </c>
      <c r="C275" s="6" t="s">
        <v>254</v>
      </c>
      <c r="E275" t="s">
        <v>20</v>
      </c>
      <c r="G275" s="7">
        <v>471</v>
      </c>
      <c r="I275" s="7">
        <f>'[1]Worksheet vs Peoplesoft'!I276</f>
        <v>451</v>
      </c>
      <c r="K275" s="10"/>
      <c r="M275" s="10"/>
      <c r="O275" s="8">
        <f>'[1]Worksheet vs Peoplesoft'!O276</f>
        <v>3.04</v>
      </c>
    </row>
    <row r="276" spans="1:17" ht="15" customHeight="1" x14ac:dyDescent="0.3">
      <c r="A276" s="3">
        <v>33</v>
      </c>
      <c r="C276" s="6" t="s">
        <v>255</v>
      </c>
      <c r="E276" t="s">
        <v>20</v>
      </c>
      <c r="G276" s="7">
        <v>2182</v>
      </c>
      <c r="I276" s="7">
        <f>'[1]Worksheet vs Peoplesoft'!I277</f>
        <v>2140</v>
      </c>
      <c r="K276" s="10"/>
      <c r="M276" s="10"/>
      <c r="O276" s="8">
        <f>'[1]Worksheet vs Peoplesoft'!O277</f>
        <v>12.07</v>
      </c>
    </row>
    <row r="277" spans="1:17" ht="15" customHeight="1" x14ac:dyDescent="0.3">
      <c r="A277" s="3">
        <v>33</v>
      </c>
      <c r="C277" s="6" t="s">
        <v>256</v>
      </c>
      <c r="E277" t="s">
        <v>20</v>
      </c>
      <c r="G277" s="7">
        <v>366</v>
      </c>
      <c r="I277" s="7">
        <f>'[1]Worksheet vs Peoplesoft'!I278</f>
        <v>337</v>
      </c>
      <c r="K277" s="10"/>
      <c r="M277" s="10"/>
      <c r="O277" s="8">
        <f>'[1]Worksheet vs Peoplesoft'!O278</f>
        <v>3.04</v>
      </c>
    </row>
    <row r="278" spans="1:17" ht="15" customHeight="1" x14ac:dyDescent="0.3">
      <c r="A278" s="3">
        <v>33</v>
      </c>
      <c r="C278" s="6" t="s">
        <v>257</v>
      </c>
      <c r="E278" t="s">
        <v>20</v>
      </c>
      <c r="G278" s="7">
        <v>2322</v>
      </c>
      <c r="I278" s="7">
        <f>'[1]Worksheet vs Peoplesoft'!I279</f>
        <v>2253</v>
      </c>
      <c r="K278" s="10"/>
      <c r="M278" s="10"/>
      <c r="O278" s="8">
        <f>'[1]Worksheet vs Peoplesoft'!O279</f>
        <v>12.78</v>
      </c>
    </row>
    <row r="279" spans="1:17" ht="15" customHeight="1" x14ac:dyDescent="0.3">
      <c r="A279" s="3">
        <v>33</v>
      </c>
      <c r="C279" s="6" t="s">
        <v>258</v>
      </c>
      <c r="E279" t="s">
        <v>20</v>
      </c>
      <c r="G279" s="7">
        <v>375</v>
      </c>
      <c r="I279" s="7">
        <f>'[1]Worksheet vs Peoplesoft'!I280</f>
        <v>335</v>
      </c>
      <c r="K279" s="10"/>
      <c r="M279" s="10"/>
      <c r="O279" s="8">
        <f>'[1]Worksheet vs Peoplesoft'!O280</f>
        <v>2.5499999999999998</v>
      </c>
    </row>
    <row r="280" spans="1:17" ht="15" customHeight="1" x14ac:dyDescent="0.3">
      <c r="A280" s="3">
        <v>33</v>
      </c>
      <c r="C280" s="6" t="s">
        <v>259</v>
      </c>
      <c r="E280" t="s">
        <v>20</v>
      </c>
      <c r="G280" s="7">
        <v>352</v>
      </c>
      <c r="I280" s="7">
        <f>'[1]Worksheet vs Peoplesoft'!I281</f>
        <v>342</v>
      </c>
      <c r="K280" s="10"/>
      <c r="M280" s="10"/>
      <c r="O280" s="8">
        <f>'[1]Worksheet vs Peoplesoft'!O281</f>
        <v>2.73</v>
      </c>
    </row>
    <row r="281" spans="1:17" ht="15" customHeight="1" x14ac:dyDescent="0.3">
      <c r="A281" s="3">
        <v>33</v>
      </c>
      <c r="C281" s="6" t="s">
        <v>260</v>
      </c>
      <c r="E281" t="s">
        <v>20</v>
      </c>
      <c r="G281" s="7">
        <v>890</v>
      </c>
      <c r="I281" s="7">
        <f>'[1]Worksheet vs Peoplesoft'!I282</f>
        <v>958</v>
      </c>
      <c r="K281" s="10"/>
      <c r="M281" s="10"/>
      <c r="O281" s="8">
        <f>'[1]Worksheet vs Peoplesoft'!O282</f>
        <v>8.18</v>
      </c>
    </row>
    <row r="282" spans="1:17" ht="15" customHeight="1" x14ac:dyDescent="0.3">
      <c r="A282" s="3">
        <v>33</v>
      </c>
      <c r="C282" s="6" t="s">
        <v>261</v>
      </c>
      <c r="E282" t="s">
        <v>20</v>
      </c>
      <c r="G282" s="7">
        <v>149</v>
      </c>
      <c r="I282" s="7">
        <f>'[1]Worksheet vs Peoplesoft'!I283</f>
        <v>131</v>
      </c>
      <c r="K282" s="10"/>
      <c r="M282" s="10"/>
      <c r="O282" s="8">
        <f>'[1]Worksheet vs Peoplesoft'!O283</f>
        <v>1.97</v>
      </c>
    </row>
    <row r="283" spans="1:17" ht="15" customHeight="1" x14ac:dyDescent="0.3">
      <c r="A283" s="3">
        <v>33</v>
      </c>
      <c r="C283" s="6" t="s">
        <v>262</v>
      </c>
      <c r="E283" t="s">
        <v>20</v>
      </c>
      <c r="G283" s="7">
        <v>222</v>
      </c>
      <c r="I283" s="7">
        <f>'[1]Worksheet vs Peoplesoft'!I284</f>
        <v>259</v>
      </c>
      <c r="K283" s="10"/>
      <c r="M283" s="10"/>
      <c r="O283" s="8">
        <f>'[1]Worksheet vs Peoplesoft'!O284</f>
        <v>1.8</v>
      </c>
    </row>
    <row r="284" spans="1:17" ht="15" customHeight="1" x14ac:dyDescent="0.3">
      <c r="A284" s="3">
        <v>33</v>
      </c>
      <c r="C284" s="6" t="s">
        <v>263</v>
      </c>
      <c r="E284" t="s">
        <v>20</v>
      </c>
      <c r="G284" s="7">
        <v>399</v>
      </c>
      <c r="I284" s="7">
        <f>'[1]Worksheet vs Peoplesoft'!I285</f>
        <v>331</v>
      </c>
      <c r="K284" s="10"/>
      <c r="M284" s="10"/>
      <c r="O284" s="8">
        <f>'[1]Worksheet vs Peoplesoft'!O285</f>
        <v>2.44</v>
      </c>
    </row>
    <row r="285" spans="1:17" s="12" customFormat="1" x14ac:dyDescent="0.3">
      <c r="A285" s="11"/>
      <c r="E285" s="12" t="s">
        <v>24</v>
      </c>
      <c r="G285" s="13">
        <f>SUM(G269:G284)</f>
        <v>49265</v>
      </c>
      <c r="H285" s="13">
        <f t="shared" ref="H285:O285" si="14">SUM(H269:H284)</f>
        <v>0</v>
      </c>
      <c r="I285" s="13">
        <f>SUM(I269:I284)</f>
        <v>48706</v>
      </c>
      <c r="K285" s="13">
        <f t="shared" si="14"/>
        <v>30915</v>
      </c>
      <c r="M285" s="13">
        <f t="shared" si="14"/>
        <v>55206</v>
      </c>
      <c r="O285" s="17">
        <f t="shared" si="14"/>
        <v>931.53</v>
      </c>
      <c r="Q285" s="21"/>
    </row>
    <row r="286" spans="1:17" ht="15" customHeight="1" x14ac:dyDescent="0.3">
      <c r="A286" s="3">
        <v>34</v>
      </c>
      <c r="C286" s="6" t="s">
        <v>264</v>
      </c>
      <c r="E286" t="s">
        <v>18</v>
      </c>
      <c r="G286" s="7">
        <v>21181</v>
      </c>
      <c r="I286" s="7">
        <f>'[1]Worksheet vs Peoplesoft'!I287</f>
        <v>20365</v>
      </c>
      <c r="J286" s="15"/>
      <c r="K286" s="7">
        <f>SUMIFS('[1]Pass Cars &amp; Totals'!$B$4:$B$95,'[1]Pass Cars &amp; Totals'!$A$4:$A$95,Worksheet!C286)</f>
        <v>55575</v>
      </c>
      <c r="M286" s="7">
        <f>SUMIFS('[1]Pass Cars &amp; Totals'!$C$4:$C$95,'[1]Pass Cars &amp; Totals'!$A$4:$A$95,Worksheet!C286)</f>
        <v>89697</v>
      </c>
      <c r="O286" s="8">
        <f>'[1]Worksheet vs Peoplesoft'!O287</f>
        <v>586.17999999999995</v>
      </c>
    </row>
    <row r="287" spans="1:17" ht="15" customHeight="1" x14ac:dyDescent="0.3">
      <c r="A287" s="3">
        <v>34</v>
      </c>
      <c r="C287" s="6" t="s">
        <v>265</v>
      </c>
      <c r="E287" t="s">
        <v>20</v>
      </c>
      <c r="G287" s="7">
        <v>58062</v>
      </c>
      <c r="I287" s="7">
        <f>'[1]Worksheet vs Peoplesoft'!I288</f>
        <v>59604</v>
      </c>
      <c r="J287" s="15"/>
      <c r="K287" s="10"/>
      <c r="M287" s="10"/>
      <c r="O287" s="8">
        <f>'[1]Worksheet vs Peoplesoft'!O288</f>
        <v>321.5</v>
      </c>
    </row>
    <row r="288" spans="1:17" ht="15" customHeight="1" x14ac:dyDescent="0.3">
      <c r="A288" s="3">
        <v>34</v>
      </c>
      <c r="C288" s="6" t="s">
        <v>266</v>
      </c>
      <c r="E288" t="s">
        <v>20</v>
      </c>
      <c r="G288" s="7">
        <v>2415</v>
      </c>
      <c r="I288" s="7">
        <f>'[1]Worksheet vs Peoplesoft'!I289</f>
        <v>2370</v>
      </c>
      <c r="K288" s="10"/>
      <c r="M288" s="10"/>
      <c r="O288" s="8">
        <f>'[1]Worksheet vs Peoplesoft'!O289</f>
        <v>12.68</v>
      </c>
    </row>
    <row r="289" spans="1:17" ht="15" customHeight="1" x14ac:dyDescent="0.3">
      <c r="A289" s="3">
        <v>34</v>
      </c>
      <c r="C289" s="6" t="s">
        <v>267</v>
      </c>
      <c r="E289" t="s">
        <v>20</v>
      </c>
      <c r="G289" s="7">
        <v>1094</v>
      </c>
      <c r="I289" s="7">
        <f>'[1]Worksheet vs Peoplesoft'!I290</f>
        <v>1319</v>
      </c>
      <c r="K289" s="10"/>
      <c r="M289" s="10"/>
      <c r="O289" s="8">
        <f>'[1]Worksheet vs Peoplesoft'!O290</f>
        <v>7.86</v>
      </c>
    </row>
    <row r="290" spans="1:17" s="12" customFormat="1" x14ac:dyDescent="0.3">
      <c r="A290" s="11"/>
      <c r="E290" s="12" t="s">
        <v>24</v>
      </c>
      <c r="G290" s="13">
        <f>SUM(G286:G289)</f>
        <v>82752</v>
      </c>
      <c r="H290" s="13">
        <f t="shared" ref="H290:O290" si="15">SUM(H286:H289)</f>
        <v>0</v>
      </c>
      <c r="I290" s="13">
        <f>SUM(I286:I289)</f>
        <v>83658</v>
      </c>
      <c r="K290" s="13">
        <f t="shared" si="15"/>
        <v>55575</v>
      </c>
      <c r="M290" s="13">
        <f t="shared" si="15"/>
        <v>89697</v>
      </c>
      <c r="O290" s="17">
        <f t="shared" si="15"/>
        <v>928.21999999999991</v>
      </c>
    </row>
    <row r="291" spans="1:17" ht="15" customHeight="1" x14ac:dyDescent="0.3">
      <c r="A291" s="3">
        <v>35</v>
      </c>
      <c r="C291" s="6" t="s">
        <v>268</v>
      </c>
      <c r="E291" t="s">
        <v>18</v>
      </c>
      <c r="G291" s="16">
        <v>14882</v>
      </c>
      <c r="I291" s="16">
        <f>'[1]Worksheet vs Peoplesoft'!I292</f>
        <v>14965</v>
      </c>
      <c r="K291" s="16">
        <f>SUMIFS('[1]Pass Cars &amp; Totals'!$B$4:$B$95,'[1]Pass Cars &amp; Totals'!$A$4:$A$95,Worksheet!C291)</f>
        <v>24205</v>
      </c>
      <c r="M291" s="16">
        <f>SUMIFS('[1]Pass Cars &amp; Totals'!$C$4:$C$95,'[1]Pass Cars &amp; Totals'!$A$4:$A$95,Worksheet!C291)</f>
        <v>43487</v>
      </c>
      <c r="O291" s="23">
        <f>'[1]Worksheet vs Peoplesoft'!O292</f>
        <v>666.52</v>
      </c>
    </row>
    <row r="292" spans="1:17" ht="15" customHeight="1" x14ac:dyDescent="0.3">
      <c r="A292" s="3">
        <v>35</v>
      </c>
      <c r="C292" s="6" t="s">
        <v>269</v>
      </c>
      <c r="E292" t="s">
        <v>20</v>
      </c>
      <c r="G292" s="16">
        <v>17391</v>
      </c>
      <c r="I292" s="16">
        <f>'[1]Worksheet vs Peoplesoft'!I293</f>
        <v>17022</v>
      </c>
      <c r="K292" s="10"/>
      <c r="M292" s="10"/>
      <c r="O292" s="8">
        <f>'[1]Worksheet vs Peoplesoft'!O293</f>
        <v>94.34</v>
      </c>
    </row>
    <row r="293" spans="1:17" ht="15" customHeight="1" x14ac:dyDescent="0.3">
      <c r="A293" s="3">
        <v>35</v>
      </c>
      <c r="C293" s="6" t="s">
        <v>270</v>
      </c>
      <c r="E293" t="s">
        <v>20</v>
      </c>
      <c r="G293" s="7">
        <v>1149</v>
      </c>
      <c r="I293" s="16">
        <f>'[1]Worksheet vs Peoplesoft'!I294</f>
        <v>1048</v>
      </c>
      <c r="K293" s="10"/>
      <c r="M293" s="10"/>
      <c r="O293" s="8">
        <f>'[1]Worksheet vs Peoplesoft'!O294</f>
        <v>8.7100000000000009</v>
      </c>
    </row>
    <row r="294" spans="1:17" ht="15" customHeight="1" x14ac:dyDescent="0.3">
      <c r="A294" s="3">
        <v>35</v>
      </c>
      <c r="C294" s="6" t="s">
        <v>271</v>
      </c>
      <c r="E294" t="s">
        <v>20</v>
      </c>
      <c r="G294" s="7">
        <v>1095</v>
      </c>
      <c r="I294" s="16">
        <f>'[1]Worksheet vs Peoplesoft'!I295</f>
        <v>1071</v>
      </c>
      <c r="K294" s="10"/>
      <c r="M294" s="10"/>
      <c r="O294" s="8">
        <f>'[1]Worksheet vs Peoplesoft'!O295</f>
        <v>9.27</v>
      </c>
    </row>
    <row r="295" spans="1:17" ht="15" customHeight="1" x14ac:dyDescent="0.3">
      <c r="A295" s="3">
        <v>35</v>
      </c>
      <c r="C295" s="6" t="s">
        <v>272</v>
      </c>
      <c r="E295" t="s">
        <v>20</v>
      </c>
      <c r="G295" s="7">
        <v>94</v>
      </c>
      <c r="I295" s="16">
        <f>'[1]Worksheet vs Peoplesoft'!I296</f>
        <v>111</v>
      </c>
      <c r="K295" s="10"/>
      <c r="M295" s="10"/>
      <c r="O295" s="8">
        <f>'[1]Worksheet vs Peoplesoft'!O296</f>
        <v>1.72</v>
      </c>
    </row>
    <row r="296" spans="1:17" ht="15" customHeight="1" x14ac:dyDescent="0.3">
      <c r="A296" s="3">
        <v>35</v>
      </c>
      <c r="C296" s="6" t="s">
        <v>273</v>
      </c>
      <c r="E296" t="s">
        <v>20</v>
      </c>
      <c r="G296" s="7">
        <v>1722</v>
      </c>
      <c r="I296" s="16">
        <f>'[1]Worksheet vs Peoplesoft'!I297</f>
        <v>1762</v>
      </c>
      <c r="K296" s="10"/>
      <c r="M296" s="10"/>
      <c r="O296" s="8">
        <f>'[1]Worksheet vs Peoplesoft'!O297</f>
        <v>12.66</v>
      </c>
    </row>
    <row r="297" spans="1:17" ht="15" customHeight="1" x14ac:dyDescent="0.3">
      <c r="A297" s="3">
        <v>35</v>
      </c>
      <c r="C297" s="6" t="s">
        <v>274</v>
      </c>
      <c r="E297" t="s">
        <v>20</v>
      </c>
      <c r="G297" s="7">
        <v>1239</v>
      </c>
      <c r="I297" s="16">
        <f>'[1]Worksheet vs Peoplesoft'!I298</f>
        <v>1182</v>
      </c>
      <c r="K297" s="10"/>
      <c r="M297" s="10"/>
      <c r="O297" s="8">
        <f>'[1]Worksheet vs Peoplesoft'!O298</f>
        <v>8.43</v>
      </c>
    </row>
    <row r="298" spans="1:17" s="12" customFormat="1" x14ac:dyDescent="0.3">
      <c r="A298" s="11"/>
      <c r="E298" s="12" t="s">
        <v>24</v>
      </c>
      <c r="G298" s="13">
        <f>SUM(G291:G297)</f>
        <v>37572</v>
      </c>
      <c r="H298" s="13">
        <f t="shared" ref="H298:O298" si="16">SUM(H291:H297)</f>
        <v>0</v>
      </c>
      <c r="I298" s="13">
        <f>SUM(I291:I297)</f>
        <v>37161</v>
      </c>
      <c r="K298" s="13">
        <f t="shared" si="16"/>
        <v>24205</v>
      </c>
      <c r="M298" s="13">
        <f t="shared" si="16"/>
        <v>43487</v>
      </c>
      <c r="O298" s="17">
        <f t="shared" si="16"/>
        <v>801.65</v>
      </c>
      <c r="Q298" s="21"/>
    </row>
    <row r="299" spans="1:17" ht="15" customHeight="1" x14ac:dyDescent="0.3">
      <c r="A299" s="3">
        <v>36</v>
      </c>
      <c r="C299" s="6" t="s">
        <v>275</v>
      </c>
      <c r="E299" t="s">
        <v>18</v>
      </c>
      <c r="G299" s="7">
        <v>19642</v>
      </c>
      <c r="I299" s="7">
        <f>'[1]Worksheet vs Peoplesoft'!I300</f>
        <v>19690</v>
      </c>
      <c r="K299" s="7">
        <f>SUMIFS('[1]Pass Cars &amp; Totals'!$B$4:$B$95,'[1]Pass Cars &amp; Totals'!$A$4:$A$95,Worksheet!C299)</f>
        <v>30674</v>
      </c>
      <c r="M299" s="7">
        <f>SUMIFS('[1]Pass Cars &amp; Totals'!$C$4:$C$95,'[1]Pass Cars &amp; Totals'!$A$4:$A$95,Worksheet!C299)</f>
        <v>57412</v>
      </c>
      <c r="O299" s="8">
        <f>'[1]Worksheet vs Peoplesoft'!O300</f>
        <v>723.73</v>
      </c>
    </row>
    <row r="300" spans="1:17" ht="15" customHeight="1" x14ac:dyDescent="0.3">
      <c r="A300" s="3">
        <v>36</v>
      </c>
      <c r="C300" s="6" t="s">
        <v>276</v>
      </c>
      <c r="E300" t="s">
        <v>20</v>
      </c>
      <c r="G300" s="7">
        <v>17503</v>
      </c>
      <c r="I300" s="7">
        <f>'[1]Worksheet vs Peoplesoft'!I301</f>
        <v>21569</v>
      </c>
      <c r="K300" s="10"/>
      <c r="M300" s="10"/>
      <c r="O300" s="8">
        <f>'[1]Worksheet vs Peoplesoft'!O301</f>
        <v>111.3</v>
      </c>
    </row>
    <row r="301" spans="1:17" ht="15" customHeight="1" x14ac:dyDescent="0.3">
      <c r="A301" s="3">
        <v>36</v>
      </c>
      <c r="C301" s="6" t="s">
        <v>277</v>
      </c>
      <c r="E301" t="s">
        <v>20</v>
      </c>
      <c r="G301" s="7">
        <v>2947</v>
      </c>
      <c r="I301" s="7">
        <f>'[1]Worksheet vs Peoplesoft'!I302</f>
        <v>3025</v>
      </c>
      <c r="K301" s="10"/>
      <c r="M301" s="10"/>
      <c r="O301" s="8">
        <f>'[1]Worksheet vs Peoplesoft'!O302</f>
        <v>15.61</v>
      </c>
    </row>
    <row r="302" spans="1:17" ht="15" customHeight="1" x14ac:dyDescent="0.3">
      <c r="A302" s="3">
        <v>36</v>
      </c>
      <c r="C302" s="6" t="s">
        <v>278</v>
      </c>
      <c r="E302" t="s">
        <v>20</v>
      </c>
      <c r="G302" s="7">
        <v>1591</v>
      </c>
      <c r="I302" s="7">
        <f>'[1]Worksheet vs Peoplesoft'!I303</f>
        <v>1509</v>
      </c>
      <c r="K302" s="10"/>
      <c r="M302" s="10"/>
      <c r="O302" s="8">
        <f>'[1]Worksheet vs Peoplesoft'!O303</f>
        <v>12.31</v>
      </c>
    </row>
    <row r="303" spans="1:17" ht="15" customHeight="1" x14ac:dyDescent="0.3">
      <c r="A303" s="3">
        <v>36</v>
      </c>
      <c r="C303" s="6" t="s">
        <v>279</v>
      </c>
      <c r="E303" t="s">
        <v>20</v>
      </c>
      <c r="G303" s="7">
        <v>693</v>
      </c>
      <c r="I303" s="7">
        <f>'[1]Worksheet vs Peoplesoft'!I304</f>
        <v>635</v>
      </c>
      <c r="K303" s="10"/>
      <c r="M303" s="10"/>
      <c r="O303" s="8">
        <f>'[1]Worksheet vs Peoplesoft'!O304</f>
        <v>5.16</v>
      </c>
    </row>
    <row r="304" spans="1:17" s="12" customFormat="1" x14ac:dyDescent="0.3">
      <c r="A304" s="11"/>
      <c r="E304" s="12" t="s">
        <v>24</v>
      </c>
      <c r="G304" s="13">
        <f>SUM(G299:G303)</f>
        <v>42376</v>
      </c>
      <c r="H304" s="13">
        <f t="shared" ref="H304:O304" si="17">SUM(H299:H303)</f>
        <v>0</v>
      </c>
      <c r="I304" s="13">
        <f>SUM(I299:I303)</f>
        <v>46428</v>
      </c>
      <c r="K304" s="13">
        <f t="shared" si="17"/>
        <v>30674</v>
      </c>
      <c r="M304" s="13">
        <f t="shared" si="17"/>
        <v>57412</v>
      </c>
      <c r="O304" s="17">
        <f t="shared" si="17"/>
        <v>868.1099999999999</v>
      </c>
    </row>
    <row r="305" spans="1:15" ht="15" customHeight="1" x14ac:dyDescent="0.3">
      <c r="A305" s="3">
        <v>37</v>
      </c>
      <c r="C305" s="6" t="s">
        <v>280</v>
      </c>
      <c r="E305" t="s">
        <v>18</v>
      </c>
      <c r="G305" s="7">
        <v>21767</v>
      </c>
      <c r="I305" s="7">
        <f>'[1]Worksheet vs Peoplesoft'!I306</f>
        <v>20757</v>
      </c>
      <c r="K305" s="7">
        <f>SUMIFS('[1]Pass Cars &amp; Totals'!$B$4:$B$95,'[1]Pass Cars &amp; Totals'!$A$4:$A$95,Worksheet!C305)</f>
        <v>23678</v>
      </c>
      <c r="M305" s="7">
        <f>SUMIFS('[1]Pass Cars &amp; Totals'!$C$4:$C$95,'[1]Pass Cars &amp; Totals'!$A$4:$A$95,Worksheet!C305)</f>
        <v>45473</v>
      </c>
      <c r="O305" s="8">
        <f>'[1]Worksheet vs Peoplesoft'!O306</f>
        <v>929.73</v>
      </c>
    </row>
    <row r="306" spans="1:15" ht="15" customHeight="1" x14ac:dyDescent="0.3">
      <c r="A306" s="3">
        <v>37</v>
      </c>
      <c r="C306" s="6" t="s">
        <v>281</v>
      </c>
      <c r="E306" t="s">
        <v>20</v>
      </c>
      <c r="G306" s="7">
        <v>5859</v>
      </c>
      <c r="I306" s="7">
        <f>'[1]Worksheet vs Peoplesoft'!I307</f>
        <v>5733</v>
      </c>
      <c r="K306" s="10"/>
      <c r="M306" s="10"/>
      <c r="O306" s="8">
        <f>'[1]Worksheet vs Peoplesoft'!O307</f>
        <v>39.299999999999997</v>
      </c>
    </row>
    <row r="307" spans="1:15" ht="15" customHeight="1" x14ac:dyDescent="0.3">
      <c r="A307" s="3">
        <v>37</v>
      </c>
      <c r="C307" s="6" t="s">
        <v>282</v>
      </c>
      <c r="E307" t="s">
        <v>20</v>
      </c>
      <c r="G307" s="7">
        <v>3814</v>
      </c>
      <c r="I307" s="7">
        <f>'[1]Worksheet vs Peoplesoft'!I308</f>
        <v>4168</v>
      </c>
      <c r="K307" s="10"/>
      <c r="M307" s="10"/>
      <c r="O307" s="8">
        <f>'[1]Worksheet vs Peoplesoft'!O308</f>
        <v>27.78</v>
      </c>
    </row>
    <row r="308" spans="1:15" ht="15" customHeight="1" x14ac:dyDescent="0.3">
      <c r="A308" s="3">
        <v>37</v>
      </c>
      <c r="C308" s="6" t="s">
        <v>283</v>
      </c>
      <c r="E308" t="s">
        <v>20</v>
      </c>
      <c r="G308" s="7">
        <v>1185</v>
      </c>
      <c r="I308" s="7">
        <f>'[1]Worksheet vs Peoplesoft'!I309</f>
        <v>1356</v>
      </c>
      <c r="K308" s="10"/>
      <c r="M308" s="10"/>
      <c r="O308" s="8">
        <f>'[1]Worksheet vs Peoplesoft'!O309</f>
        <v>16.09</v>
      </c>
    </row>
    <row r="309" spans="1:15" ht="15" customHeight="1" x14ac:dyDescent="0.3">
      <c r="A309" s="3">
        <v>37</v>
      </c>
      <c r="C309" s="6" t="s">
        <v>284</v>
      </c>
      <c r="E309" t="s">
        <v>20</v>
      </c>
      <c r="G309" s="7">
        <v>853</v>
      </c>
      <c r="I309" s="7">
        <f>'[1]Worksheet vs Peoplesoft'!I310</f>
        <v>904</v>
      </c>
      <c r="K309" s="10"/>
      <c r="M309" s="10"/>
      <c r="O309" s="8">
        <f>'[1]Worksheet vs Peoplesoft'!O310</f>
        <v>5.85</v>
      </c>
    </row>
    <row r="310" spans="1:15" s="12" customFormat="1" x14ac:dyDescent="0.3">
      <c r="A310" s="11"/>
      <c r="E310" s="12" t="s">
        <v>24</v>
      </c>
      <c r="G310" s="13">
        <f>SUM(G305:G309)</f>
        <v>33478</v>
      </c>
      <c r="H310" s="13">
        <f t="shared" ref="H310:O310" si="18">SUM(H305:H309)</f>
        <v>0</v>
      </c>
      <c r="I310" s="13">
        <f>SUM(I305:I309)</f>
        <v>32918</v>
      </c>
      <c r="K310" s="13">
        <f t="shared" si="18"/>
        <v>23678</v>
      </c>
      <c r="M310" s="13">
        <f t="shared" si="18"/>
        <v>45473</v>
      </c>
      <c r="O310" s="17">
        <f t="shared" si="18"/>
        <v>1018.75</v>
      </c>
    </row>
    <row r="311" spans="1:15" ht="15" customHeight="1" x14ac:dyDescent="0.3">
      <c r="A311" s="3">
        <v>38</v>
      </c>
      <c r="C311" s="6" t="s">
        <v>285</v>
      </c>
      <c r="E311" t="s">
        <v>18</v>
      </c>
      <c r="G311" s="7">
        <v>10350</v>
      </c>
      <c r="I311" s="7">
        <f>'[1]Worksheet vs Peoplesoft'!I312</f>
        <v>10015</v>
      </c>
      <c r="K311" s="7">
        <f>SUMIFS('[1]Pass Cars &amp; Totals'!$B$4:$B$95,'[1]Pass Cars &amp; Totals'!$A$4:$A$95,Worksheet!C311)</f>
        <v>12572</v>
      </c>
      <c r="M311" s="7">
        <f>SUMIFS('[1]Pass Cars &amp; Totals'!$C$4:$C$95,'[1]Pass Cars &amp; Totals'!$A$4:$A$95,Worksheet!C311)</f>
        <v>25904</v>
      </c>
      <c r="O311" s="8">
        <f>'[1]Worksheet vs Peoplesoft'!O312</f>
        <v>733.96</v>
      </c>
    </row>
    <row r="312" spans="1:15" ht="15" customHeight="1" x14ac:dyDescent="0.3">
      <c r="A312" s="3">
        <v>38</v>
      </c>
      <c r="C312" s="6" t="s">
        <v>286</v>
      </c>
      <c r="E312" t="s">
        <v>20</v>
      </c>
      <c r="G312" s="7">
        <v>6223</v>
      </c>
      <c r="I312" s="7">
        <f>'[1]Worksheet vs Peoplesoft'!I313</f>
        <v>6320</v>
      </c>
      <c r="K312" s="10"/>
      <c r="M312" s="10"/>
      <c r="O312" s="8">
        <f>'[1]Worksheet vs Peoplesoft'!O313</f>
        <v>43.14</v>
      </c>
    </row>
    <row r="313" spans="1:15" ht="15" customHeight="1" x14ac:dyDescent="0.3">
      <c r="A313" s="3">
        <v>38</v>
      </c>
      <c r="C313" s="6" t="s">
        <v>287</v>
      </c>
      <c r="E313" t="s">
        <v>20</v>
      </c>
      <c r="G313" s="7">
        <v>2362</v>
      </c>
      <c r="I313" s="7">
        <f>'[1]Worksheet vs Peoplesoft'!I314</f>
        <v>2164</v>
      </c>
      <c r="K313" s="10"/>
      <c r="M313" s="10"/>
      <c r="O313" s="8">
        <f>'[1]Worksheet vs Peoplesoft'!O314</f>
        <v>15.19</v>
      </c>
    </row>
    <row r="314" spans="1:15" ht="15" customHeight="1" x14ac:dyDescent="0.3">
      <c r="A314" s="3">
        <v>38</v>
      </c>
      <c r="C314" s="6" t="s">
        <v>288</v>
      </c>
      <c r="E314" t="s">
        <v>20</v>
      </c>
      <c r="G314" s="7">
        <v>252</v>
      </c>
      <c r="I314" s="7">
        <f>'[1]Worksheet vs Peoplesoft'!I315</f>
        <v>239</v>
      </c>
      <c r="K314" s="10"/>
      <c r="M314" s="10"/>
      <c r="O314" s="8">
        <f>'[1]Worksheet vs Peoplesoft'!O315</f>
        <v>2.6</v>
      </c>
    </row>
    <row r="315" spans="1:15" ht="15" customHeight="1" x14ac:dyDescent="0.3">
      <c r="A315" s="3">
        <v>38</v>
      </c>
      <c r="C315" s="6" t="s">
        <v>289</v>
      </c>
      <c r="E315" t="s">
        <v>20</v>
      </c>
      <c r="G315" s="7">
        <v>701</v>
      </c>
      <c r="I315" s="7">
        <f>'[1]Worksheet vs Peoplesoft'!I316</f>
        <v>621</v>
      </c>
      <c r="K315" s="10"/>
      <c r="M315" s="10"/>
      <c r="O315" s="8">
        <f>'[1]Worksheet vs Peoplesoft'!O316</f>
        <v>7.42</v>
      </c>
    </row>
    <row r="316" spans="1:15" ht="15" customHeight="1" x14ac:dyDescent="0.3">
      <c r="A316" s="3">
        <v>38</v>
      </c>
      <c r="C316" s="6" t="s">
        <v>290</v>
      </c>
      <c r="E316" t="s">
        <v>20</v>
      </c>
      <c r="G316" s="7">
        <v>1353</v>
      </c>
      <c r="I316" s="7">
        <f>'[1]Worksheet vs Peoplesoft'!I317</f>
        <v>1100</v>
      </c>
      <c r="K316" s="10"/>
      <c r="M316" s="10"/>
      <c r="O316" s="8">
        <f>'[1]Worksheet vs Peoplesoft'!O317</f>
        <v>11.59</v>
      </c>
    </row>
    <row r="317" spans="1:15" ht="15" customHeight="1" x14ac:dyDescent="0.3">
      <c r="A317" s="3">
        <v>38</v>
      </c>
      <c r="C317" s="6" t="s">
        <v>291</v>
      </c>
      <c r="E317" t="s">
        <v>20</v>
      </c>
      <c r="G317" s="7">
        <v>157</v>
      </c>
      <c r="I317" s="7">
        <f>'[1]Worksheet vs Peoplesoft'!I318</f>
        <v>151</v>
      </c>
      <c r="K317" s="10"/>
      <c r="M317" s="10"/>
      <c r="O317" s="8">
        <f>'[1]Worksheet vs Peoplesoft'!O318</f>
        <v>2.64</v>
      </c>
    </row>
    <row r="318" spans="1:15" s="12" customFormat="1" x14ac:dyDescent="0.3">
      <c r="A318" s="11"/>
      <c r="E318" s="12" t="s">
        <v>24</v>
      </c>
      <c r="G318" s="13">
        <f>SUM(G311:G317)</f>
        <v>21398</v>
      </c>
      <c r="H318" s="13">
        <f t="shared" ref="H318:O318" si="19">SUM(H311:H317)</f>
        <v>0</v>
      </c>
      <c r="I318" s="13">
        <f>SUM(I311:I317)</f>
        <v>20610</v>
      </c>
      <c r="K318" s="13">
        <f t="shared" si="19"/>
        <v>12572</v>
      </c>
      <c r="M318" s="13">
        <f t="shared" si="19"/>
        <v>25904</v>
      </c>
      <c r="O318" s="17">
        <f t="shared" si="19"/>
        <v>816.54000000000008</v>
      </c>
    </row>
    <row r="319" spans="1:15" ht="15" customHeight="1" x14ac:dyDescent="0.3">
      <c r="A319" s="3">
        <v>39</v>
      </c>
      <c r="C319" s="6" t="s">
        <v>292</v>
      </c>
      <c r="E319" t="s">
        <v>18</v>
      </c>
      <c r="G319" s="7">
        <v>16495</v>
      </c>
      <c r="I319" s="7">
        <f>'[1]Worksheet vs Peoplesoft'!I320</f>
        <v>16632</v>
      </c>
      <c r="K319" s="7">
        <f>SUMIFS('[1]Pass Cars &amp; Totals'!$B$4:$B$95,'[1]Pass Cars &amp; Totals'!$A$4:$A$95,Worksheet!C319)</f>
        <v>20112</v>
      </c>
      <c r="M319" s="7">
        <f>SUMIFS('[1]Pass Cars &amp; Totals'!$C$4:$C$95,'[1]Pass Cars &amp; Totals'!$A$4:$A$95,Worksheet!C319)</f>
        <v>36494</v>
      </c>
      <c r="O319" s="8">
        <f>'[1]Worksheet vs Peoplesoft'!O320</f>
        <v>529.35</v>
      </c>
    </row>
    <row r="320" spans="1:15" ht="15" customHeight="1" x14ac:dyDescent="0.3">
      <c r="A320" s="3">
        <v>39</v>
      </c>
      <c r="C320" s="6" t="s">
        <v>293</v>
      </c>
      <c r="E320" t="s">
        <v>20</v>
      </c>
      <c r="G320" s="7">
        <v>11967</v>
      </c>
      <c r="I320" s="7">
        <f>'[1]Worksheet vs Peoplesoft'!I321</f>
        <v>12357</v>
      </c>
      <c r="K320" s="10"/>
      <c r="M320" s="10"/>
      <c r="O320" s="8">
        <f>'[1]Worksheet vs Peoplesoft'!O321</f>
        <v>70.739999999999995</v>
      </c>
    </row>
    <row r="321" spans="1:15" ht="15" customHeight="1" x14ac:dyDescent="0.3">
      <c r="A321" s="3">
        <v>39</v>
      </c>
      <c r="C321" s="6" t="s">
        <v>294</v>
      </c>
      <c r="E321" t="s">
        <v>20</v>
      </c>
      <c r="G321" s="7">
        <v>81</v>
      </c>
      <c r="I321" s="7">
        <f>'[1]Worksheet vs Peoplesoft'!I322</f>
        <v>72</v>
      </c>
      <c r="K321" s="10"/>
      <c r="M321" s="10"/>
      <c r="O321" s="8">
        <f>'[1]Worksheet vs Peoplesoft'!O322</f>
        <v>0.91</v>
      </c>
    </row>
    <row r="322" spans="1:15" ht="15" customHeight="1" x14ac:dyDescent="0.3">
      <c r="A322" s="3">
        <v>39</v>
      </c>
      <c r="C322" s="6" t="s">
        <v>295</v>
      </c>
      <c r="E322" t="s">
        <v>20</v>
      </c>
      <c r="G322" s="7">
        <v>339</v>
      </c>
      <c r="I322" s="7">
        <f>'[1]Worksheet vs Peoplesoft'!I323</f>
        <v>343</v>
      </c>
      <c r="K322" s="10"/>
      <c r="M322" s="10"/>
      <c r="O322" s="8">
        <f>'[1]Worksheet vs Peoplesoft'!O323</f>
        <v>3.52</v>
      </c>
    </row>
    <row r="323" spans="1:15" ht="15" customHeight="1" x14ac:dyDescent="0.3">
      <c r="A323" s="3">
        <v>39</v>
      </c>
      <c r="C323" s="6" t="s">
        <v>296</v>
      </c>
      <c r="E323" t="s">
        <v>20</v>
      </c>
      <c r="G323" s="7">
        <v>3546</v>
      </c>
      <c r="I323" s="7">
        <f>'[1]Worksheet vs Peoplesoft'!I324</f>
        <v>3743</v>
      </c>
      <c r="K323" s="10"/>
      <c r="M323" s="10"/>
      <c r="O323" s="8">
        <f>'[1]Worksheet vs Peoplesoft'!O324</f>
        <v>14.82</v>
      </c>
    </row>
    <row r="324" spans="1:15" s="12" customFormat="1" x14ac:dyDescent="0.3">
      <c r="A324" s="11"/>
      <c r="E324" s="12" t="s">
        <v>24</v>
      </c>
      <c r="G324" s="13">
        <f>SUM(G319:G323)</f>
        <v>32428</v>
      </c>
      <c r="H324" s="13">
        <f t="shared" ref="H324:O324" si="20">SUM(H319:H323)</f>
        <v>0</v>
      </c>
      <c r="I324" s="13">
        <f>SUM(I319:I323)</f>
        <v>33147</v>
      </c>
      <c r="K324" s="13">
        <f t="shared" si="20"/>
        <v>20112</v>
      </c>
      <c r="M324" s="13">
        <f t="shared" si="20"/>
        <v>36494</v>
      </c>
      <c r="O324" s="17">
        <f t="shared" si="20"/>
        <v>619.34</v>
      </c>
    </row>
    <row r="325" spans="1:15" ht="15" customHeight="1" x14ac:dyDescent="0.3">
      <c r="A325" s="3">
        <v>40</v>
      </c>
      <c r="C325" s="6" t="s">
        <v>297</v>
      </c>
      <c r="E325" t="s">
        <v>18</v>
      </c>
      <c r="G325" s="7">
        <v>21479</v>
      </c>
      <c r="I325" s="7">
        <f>'[1]Worksheet vs Peoplesoft'!I326</f>
        <v>20769</v>
      </c>
      <c r="K325" s="7">
        <f>SUMIFS('[1]Pass Cars &amp; Totals'!$B$4:$B$95,'[1]Pass Cars &amp; Totals'!$A$4:$A$95,[1]Milage!B373)</f>
        <v>17692</v>
      </c>
      <c r="M325" s="7">
        <f>SUMIFS('[1]Pass Cars &amp; Totals'!$C$4:$C$95,'[1]Pass Cars &amp; Totals'!$A$4:$A$95,[1]Milage!B373)</f>
        <v>35913</v>
      </c>
      <c r="O325" s="8">
        <f>'[1]Worksheet vs Peoplesoft'!O326</f>
        <v>683.32</v>
      </c>
    </row>
    <row r="326" spans="1:15" ht="15" customHeight="1" x14ac:dyDescent="0.3">
      <c r="A326" s="3">
        <v>40</v>
      </c>
      <c r="C326" s="6" t="s">
        <v>298</v>
      </c>
      <c r="E326" t="s">
        <v>20</v>
      </c>
      <c r="G326" s="7">
        <v>6728</v>
      </c>
      <c r="I326" s="7">
        <f>'[1]Worksheet vs Peoplesoft'!I327</f>
        <v>6608</v>
      </c>
      <c r="K326" s="10"/>
      <c r="M326" s="10"/>
      <c r="O326" s="8">
        <f>'[1]Worksheet vs Peoplesoft'!O327</f>
        <v>47.92</v>
      </c>
    </row>
    <row r="327" spans="1:15" ht="15" customHeight="1" x14ac:dyDescent="0.3">
      <c r="A327" s="3">
        <v>40</v>
      </c>
      <c r="C327" s="6" t="s">
        <v>299</v>
      </c>
      <c r="E327" t="s">
        <v>20</v>
      </c>
      <c r="G327" s="7">
        <v>318</v>
      </c>
      <c r="I327" s="7">
        <f>'[1]Worksheet vs Peoplesoft'!I328</f>
        <v>236</v>
      </c>
      <c r="K327" s="10"/>
      <c r="M327" s="10"/>
      <c r="O327" s="8">
        <f>'[1]Worksheet vs Peoplesoft'!O328</f>
        <v>2.87</v>
      </c>
    </row>
    <row r="328" spans="1:15" s="12" customFormat="1" x14ac:dyDescent="0.3">
      <c r="A328" s="11"/>
      <c r="E328" s="12" t="s">
        <v>24</v>
      </c>
      <c r="G328" s="13">
        <f>SUM(G325:G327)</f>
        <v>28525</v>
      </c>
      <c r="H328" s="13">
        <f t="shared" ref="H328:O328" si="21">SUM(H325:H327)</f>
        <v>0</v>
      </c>
      <c r="I328" s="13">
        <f>SUM(I325:I327)</f>
        <v>27613</v>
      </c>
      <c r="K328" s="13">
        <f t="shared" si="21"/>
        <v>17692</v>
      </c>
      <c r="M328" s="13">
        <f t="shared" si="21"/>
        <v>35913</v>
      </c>
      <c r="O328" s="17">
        <f t="shared" si="21"/>
        <v>734.11</v>
      </c>
    </row>
    <row r="329" spans="1:15" ht="15" customHeight="1" x14ac:dyDescent="0.3">
      <c r="A329" s="3">
        <v>41</v>
      </c>
      <c r="C329" s="6" t="s">
        <v>300</v>
      </c>
      <c r="E329" t="s">
        <v>18</v>
      </c>
      <c r="G329" s="7">
        <v>46076</v>
      </c>
      <c r="I329" s="7">
        <f>'[1]Worksheet vs Peoplesoft'!I330</f>
        <v>46238</v>
      </c>
      <c r="K329" s="7">
        <f>SUMIFS('[1]Pass Cars &amp; Totals'!$B$4:$B$95,'[1]Pass Cars &amp; Totals'!$A$4:$A$95,Worksheet!C329)</f>
        <v>113479</v>
      </c>
      <c r="M329" s="7">
        <f>SUMIFS('[1]Pass Cars &amp; Totals'!$C$4:$C$95,'[1]Pass Cars &amp; Totals'!$A$4:$A$95,Worksheet!C329)</f>
        <v>170210</v>
      </c>
      <c r="O329" s="8">
        <f>'[1]Worksheet vs Peoplesoft'!O330</f>
        <v>583</v>
      </c>
    </row>
    <row r="330" spans="1:15" ht="15" customHeight="1" x14ac:dyDescent="0.3">
      <c r="A330" s="3">
        <v>41</v>
      </c>
      <c r="C330" s="6" t="s">
        <v>301</v>
      </c>
      <c r="E330" t="s">
        <v>20</v>
      </c>
      <c r="G330" s="7">
        <v>23712</v>
      </c>
      <c r="I330" s="7">
        <f>'[1]Worksheet vs Peoplesoft'!I331</f>
        <v>25313</v>
      </c>
      <c r="K330" s="10"/>
      <c r="M330" s="10"/>
      <c r="O330" s="8">
        <f>'[1]Worksheet vs Peoplesoft'!O331</f>
        <v>112.8</v>
      </c>
    </row>
    <row r="331" spans="1:15" ht="15" customHeight="1" x14ac:dyDescent="0.3">
      <c r="A331" s="3">
        <v>41</v>
      </c>
      <c r="C331" s="6" t="s">
        <v>302</v>
      </c>
      <c r="E331" t="s">
        <v>20</v>
      </c>
      <c r="G331" s="7">
        <v>49791</v>
      </c>
      <c r="I331" s="7">
        <f>'[1]Worksheet vs Peoplesoft'!I332</f>
        <v>63830</v>
      </c>
      <c r="K331" s="10"/>
      <c r="M331" s="10"/>
      <c r="O331" s="8">
        <f>'[1]Worksheet vs Peoplesoft'!O332</f>
        <v>228.47</v>
      </c>
    </row>
    <row r="332" spans="1:15" ht="15" customHeight="1" x14ac:dyDescent="0.3">
      <c r="A332" s="3">
        <v>41</v>
      </c>
      <c r="C332" s="6" t="s">
        <v>303</v>
      </c>
      <c r="E332" t="s">
        <v>20</v>
      </c>
      <c r="G332" s="7">
        <v>4013</v>
      </c>
      <c r="I332" s="7">
        <f>'[1]Worksheet vs Peoplesoft'!I333</f>
        <v>9560</v>
      </c>
      <c r="K332" s="10"/>
      <c r="M332" s="10"/>
      <c r="O332" s="8">
        <f>'[1]Worksheet vs Peoplesoft'!O333</f>
        <v>36.869999999999997</v>
      </c>
    </row>
    <row r="333" spans="1:15" ht="15" customHeight="1" x14ac:dyDescent="0.3">
      <c r="A333" s="3">
        <v>41</v>
      </c>
      <c r="C333" s="6" t="s">
        <v>304</v>
      </c>
      <c r="E333" t="s">
        <v>20</v>
      </c>
      <c r="G333" s="7">
        <v>4480</v>
      </c>
      <c r="I333" s="7">
        <f>'[1]Worksheet vs Peoplesoft'!I334</f>
        <v>4435</v>
      </c>
      <c r="K333" s="10"/>
      <c r="M333" s="10"/>
      <c r="O333" s="8">
        <f>'[1]Worksheet vs Peoplesoft'!O334</f>
        <v>27.04</v>
      </c>
    </row>
    <row r="334" spans="1:15" ht="15" customHeight="1" x14ac:dyDescent="0.3">
      <c r="A334" s="3">
        <v>41</v>
      </c>
      <c r="C334" s="6" t="s">
        <v>305</v>
      </c>
      <c r="E334" t="s">
        <v>20</v>
      </c>
      <c r="G334" s="7">
        <v>5472</v>
      </c>
      <c r="I334" s="7">
        <f>'[1]Worksheet vs Peoplesoft'!I335</f>
        <v>5550</v>
      </c>
      <c r="K334" s="10"/>
      <c r="M334" s="10"/>
      <c r="O334" s="8">
        <f>'[1]Worksheet vs Peoplesoft'!O335</f>
        <v>23.53</v>
      </c>
    </row>
    <row r="335" spans="1:15" ht="15" customHeight="1" x14ac:dyDescent="0.3">
      <c r="A335" s="3">
        <v>41</v>
      </c>
      <c r="C335" s="6" t="s">
        <v>306</v>
      </c>
      <c r="E335" t="s">
        <v>20</v>
      </c>
      <c r="G335" s="7">
        <v>1312</v>
      </c>
      <c r="I335" s="7">
        <f>'[1]Worksheet vs Peoplesoft'!I336</f>
        <v>1372</v>
      </c>
      <c r="K335" s="10"/>
      <c r="M335" s="10"/>
      <c r="O335" s="8">
        <f>'[1]Worksheet vs Peoplesoft'!O336</f>
        <v>14.23</v>
      </c>
    </row>
    <row r="336" spans="1:15" ht="15" customHeight="1" x14ac:dyDescent="0.3">
      <c r="A336" s="3">
        <v>41</v>
      </c>
      <c r="C336" s="6" t="s">
        <v>307</v>
      </c>
      <c r="E336" t="s">
        <v>20</v>
      </c>
      <c r="G336" s="7">
        <v>1101</v>
      </c>
      <c r="I336" s="7">
        <f>'[1]Worksheet vs Peoplesoft'!I337</f>
        <v>1422</v>
      </c>
      <c r="K336" s="10"/>
      <c r="M336" s="10"/>
      <c r="O336" s="8">
        <f>'[1]Worksheet vs Peoplesoft'!O337</f>
        <v>10.46</v>
      </c>
    </row>
    <row r="337" spans="1:15" ht="15" customHeight="1" x14ac:dyDescent="0.3">
      <c r="A337" s="3">
        <v>41</v>
      </c>
      <c r="C337" s="6" t="s">
        <v>308</v>
      </c>
      <c r="E337" t="s">
        <v>20</v>
      </c>
      <c r="G337" s="7">
        <v>4169</v>
      </c>
      <c r="I337" s="7">
        <f>'[1]Worksheet vs Peoplesoft'!I338</f>
        <v>4599</v>
      </c>
      <c r="K337" s="10"/>
      <c r="M337" s="10"/>
      <c r="O337" s="8">
        <f>'[1]Worksheet vs Peoplesoft'!O338</f>
        <v>28.03</v>
      </c>
    </row>
    <row r="338" spans="1:15" s="12" customFormat="1" x14ac:dyDescent="0.3">
      <c r="A338" s="11"/>
      <c r="E338" s="12" t="s">
        <v>24</v>
      </c>
      <c r="G338" s="13">
        <f>SUM(G329:G337)</f>
        <v>140126</v>
      </c>
      <c r="H338" s="13">
        <f t="shared" ref="H338:O338" si="22">SUM(H329:H337)</f>
        <v>0</v>
      </c>
      <c r="I338" s="13">
        <f>SUM(I329:I337)</f>
        <v>162319</v>
      </c>
      <c r="K338" s="13">
        <f t="shared" si="22"/>
        <v>113479</v>
      </c>
      <c r="M338" s="13">
        <f t="shared" si="22"/>
        <v>170210</v>
      </c>
      <c r="O338" s="17">
        <f t="shared" si="22"/>
        <v>1064.4299999999998</v>
      </c>
    </row>
    <row r="339" spans="1:15" ht="15" customHeight="1" x14ac:dyDescent="0.3">
      <c r="A339" s="3">
        <v>42</v>
      </c>
      <c r="C339" s="6" t="s">
        <v>309</v>
      </c>
      <c r="E339" t="s">
        <v>18</v>
      </c>
      <c r="G339" s="7">
        <v>14024</v>
      </c>
      <c r="I339" s="7">
        <f>'[1]Worksheet vs Peoplesoft'!I340</f>
        <v>13727</v>
      </c>
      <c r="K339" s="7">
        <f>SUMIFS('[1]Pass Cars &amp; Totals'!$B$4:$B$95,'[1]Pass Cars &amp; Totals'!$A$4:$A$95,Worksheet!C339)</f>
        <v>21601</v>
      </c>
      <c r="M339" s="7">
        <f>SUMIFS('[1]Pass Cars &amp; Totals'!$C$4:$C$95,'[1]Pass Cars &amp; Totals'!$A$4:$A$95,Worksheet!C339)</f>
        <v>43217</v>
      </c>
      <c r="O339" s="8">
        <f>'[1]Worksheet vs Peoplesoft'!O340</f>
        <v>869.56</v>
      </c>
    </row>
    <row r="340" spans="1:15" ht="15" customHeight="1" x14ac:dyDescent="0.3">
      <c r="A340" s="3">
        <v>42</v>
      </c>
      <c r="C340" s="6" t="s">
        <v>310</v>
      </c>
      <c r="E340" t="s">
        <v>20</v>
      </c>
      <c r="G340" s="7">
        <v>18423</v>
      </c>
      <c r="I340" s="7">
        <f>'[1]Worksheet vs Peoplesoft'!I341</f>
        <v>16759</v>
      </c>
      <c r="K340" s="10"/>
      <c r="M340" s="10"/>
      <c r="O340" s="8">
        <f>'[1]Worksheet vs Peoplesoft'!O341</f>
        <v>110.62</v>
      </c>
    </row>
    <row r="341" spans="1:15" ht="15" customHeight="1" x14ac:dyDescent="0.3">
      <c r="A341" s="3">
        <v>42</v>
      </c>
      <c r="C341" s="6" t="s">
        <v>311</v>
      </c>
      <c r="E341" t="s">
        <v>20</v>
      </c>
      <c r="G341" s="7">
        <v>2915</v>
      </c>
      <c r="I341" s="7">
        <f>'[1]Worksheet vs Peoplesoft'!I342</f>
        <v>3029</v>
      </c>
      <c r="K341" s="10"/>
      <c r="M341" s="10"/>
      <c r="O341" s="8">
        <f>'[1]Worksheet vs Peoplesoft'!O342</f>
        <v>29.6</v>
      </c>
    </row>
    <row r="342" spans="1:15" ht="15" customHeight="1" x14ac:dyDescent="0.3">
      <c r="A342" s="3">
        <v>42</v>
      </c>
      <c r="C342" s="6" t="s">
        <v>312</v>
      </c>
      <c r="E342" t="s">
        <v>20</v>
      </c>
      <c r="G342" s="7">
        <v>478</v>
      </c>
      <c r="I342" s="7">
        <f>'[1]Worksheet vs Peoplesoft'!I343</f>
        <v>450</v>
      </c>
      <c r="K342" s="10"/>
      <c r="M342" s="10"/>
      <c r="O342" s="8">
        <f>'[1]Worksheet vs Peoplesoft'!O343</f>
        <v>4.93</v>
      </c>
    </row>
    <row r="343" spans="1:15" ht="15" customHeight="1" x14ac:dyDescent="0.3">
      <c r="A343" s="3">
        <v>42</v>
      </c>
      <c r="C343" s="6" t="s">
        <v>313</v>
      </c>
      <c r="E343" t="s">
        <v>20</v>
      </c>
      <c r="G343" s="7">
        <v>249</v>
      </c>
      <c r="I343" s="7">
        <f>'[1]Worksheet vs Peoplesoft'!I344</f>
        <v>199</v>
      </c>
      <c r="K343" s="10"/>
      <c r="M343" s="10"/>
      <c r="O343" s="8">
        <f>'[1]Worksheet vs Peoplesoft'!O344</f>
        <v>2.84</v>
      </c>
    </row>
    <row r="344" spans="1:15" ht="15" customHeight="1" x14ac:dyDescent="0.3">
      <c r="A344" s="3">
        <v>42</v>
      </c>
      <c r="C344" s="6" t="s">
        <v>314</v>
      </c>
      <c r="E344" t="s">
        <v>20</v>
      </c>
      <c r="G344" s="7">
        <v>303</v>
      </c>
      <c r="I344" s="7">
        <f>'[1]Worksheet vs Peoplesoft'!I345</f>
        <v>286</v>
      </c>
      <c r="K344" s="10"/>
      <c r="M344" s="10"/>
      <c r="O344" s="8">
        <f>'[1]Worksheet vs Peoplesoft'!O345</f>
        <v>4.5599999999999996</v>
      </c>
    </row>
    <row r="345" spans="1:15" ht="15" customHeight="1" x14ac:dyDescent="0.3">
      <c r="A345" s="3">
        <v>42</v>
      </c>
      <c r="C345" s="6" t="s">
        <v>315</v>
      </c>
      <c r="E345" t="s">
        <v>20</v>
      </c>
      <c r="G345" s="7">
        <v>545</v>
      </c>
      <c r="I345" s="7">
        <f>'[1]Worksheet vs Peoplesoft'!I346</f>
        <v>502</v>
      </c>
      <c r="K345" s="10"/>
      <c r="M345" s="10"/>
      <c r="O345" s="8">
        <f>'[1]Worksheet vs Peoplesoft'!O346</f>
        <v>5.32</v>
      </c>
    </row>
    <row r="346" spans="1:15" ht="15" customHeight="1" x14ac:dyDescent="0.3">
      <c r="A346" s="3">
        <v>42</v>
      </c>
      <c r="C346" s="6" t="s">
        <v>316</v>
      </c>
      <c r="E346" t="s">
        <v>20</v>
      </c>
      <c r="G346" s="7">
        <v>608</v>
      </c>
      <c r="I346" s="7">
        <f>'[1]Worksheet vs Peoplesoft'!I347</f>
        <v>581</v>
      </c>
      <c r="K346" s="10"/>
      <c r="M346" s="10"/>
      <c r="O346" s="8">
        <f>'[1]Worksheet vs Peoplesoft'!O347</f>
        <v>6.05</v>
      </c>
    </row>
    <row r="347" spans="1:15" ht="15" customHeight="1" x14ac:dyDescent="0.3">
      <c r="A347" s="3">
        <v>42</v>
      </c>
      <c r="C347" s="6" t="s">
        <v>317</v>
      </c>
      <c r="E347" t="s">
        <v>20</v>
      </c>
      <c r="G347" s="7">
        <v>415</v>
      </c>
      <c r="I347" s="7">
        <f>'[1]Worksheet vs Peoplesoft'!I348</f>
        <v>359</v>
      </c>
      <c r="K347" s="10"/>
      <c r="M347" s="10"/>
      <c r="O347" s="8">
        <f>'[1]Worksheet vs Peoplesoft'!O348</f>
        <v>4.8</v>
      </c>
    </row>
    <row r="348" spans="1:15" ht="15" customHeight="1" x14ac:dyDescent="0.3">
      <c r="A348" s="3">
        <v>42</v>
      </c>
      <c r="C348" s="6" t="s">
        <v>318</v>
      </c>
      <c r="E348" t="s">
        <v>20</v>
      </c>
      <c r="G348" s="7">
        <v>480</v>
      </c>
      <c r="I348" s="7">
        <f>'[1]Worksheet vs Peoplesoft'!I349</f>
        <v>390</v>
      </c>
      <c r="K348" s="10"/>
      <c r="M348" s="10"/>
      <c r="O348" s="8">
        <f>'[1]Worksheet vs Peoplesoft'!O349</f>
        <v>7</v>
      </c>
    </row>
    <row r="349" spans="1:15" s="12" customFormat="1" x14ac:dyDescent="0.3">
      <c r="A349" s="11"/>
      <c r="E349" s="12" t="s">
        <v>24</v>
      </c>
      <c r="G349" s="13">
        <f>SUM(G339:G348)</f>
        <v>38440</v>
      </c>
      <c r="H349" s="13">
        <f t="shared" ref="H349:O349" si="23">SUM(H339:H348)</f>
        <v>0</v>
      </c>
      <c r="I349" s="13">
        <f>SUM(I339:I348)</f>
        <v>36282</v>
      </c>
      <c r="K349" s="13">
        <f t="shared" si="23"/>
        <v>21601</v>
      </c>
      <c r="M349" s="13">
        <f t="shared" si="23"/>
        <v>43217</v>
      </c>
      <c r="O349" s="17">
        <f t="shared" si="23"/>
        <v>1045.2799999999997</v>
      </c>
    </row>
    <row r="350" spans="1:15" ht="15" customHeight="1" x14ac:dyDescent="0.3">
      <c r="A350" s="3">
        <v>43</v>
      </c>
      <c r="C350" s="6" t="s">
        <v>319</v>
      </c>
      <c r="E350" t="s">
        <v>18</v>
      </c>
      <c r="G350" s="7">
        <v>48106</v>
      </c>
      <c r="I350" s="7">
        <f>'[1]Worksheet vs Peoplesoft'!I351</f>
        <v>48847</v>
      </c>
      <c r="K350" s="7">
        <f>SUMIFS('[1]Pass Cars &amp; Totals'!$B$4:$B$95,'[1]Pass Cars &amp; Totals'!$A$4:$A$95,Worksheet!C350)</f>
        <v>53172</v>
      </c>
      <c r="M350" s="7">
        <f>SUMIFS('[1]Pass Cars &amp; Totals'!$C$4:$C$95,'[1]Pass Cars &amp; Totals'!$A$4:$A$95,Worksheet!C350)</f>
        <v>94133</v>
      </c>
      <c r="O350" s="8">
        <f>'[1]Worksheet vs Peoplesoft'!O351</f>
        <v>1164.27</v>
      </c>
    </row>
    <row r="351" spans="1:15" ht="15" customHeight="1" x14ac:dyDescent="0.3">
      <c r="A351" s="3">
        <v>43</v>
      </c>
      <c r="C351" s="6" t="s">
        <v>320</v>
      </c>
      <c r="E351" t="s">
        <v>20</v>
      </c>
      <c r="G351" s="7">
        <v>13559</v>
      </c>
      <c r="I351" s="7">
        <f>'[1]Worksheet vs Peoplesoft'!I352</f>
        <v>15804</v>
      </c>
      <c r="K351" s="10"/>
      <c r="M351" s="10"/>
      <c r="O351" s="8">
        <f>'[1]Worksheet vs Peoplesoft'!O352</f>
        <v>103.69</v>
      </c>
    </row>
    <row r="352" spans="1:15" ht="15" customHeight="1" x14ac:dyDescent="0.3">
      <c r="A352" s="3">
        <v>43</v>
      </c>
      <c r="C352" s="6" t="s">
        <v>321</v>
      </c>
      <c r="E352" t="s">
        <v>20</v>
      </c>
      <c r="G352" s="7">
        <v>195</v>
      </c>
      <c r="I352" s="7">
        <f>'[1]Worksheet vs Peoplesoft'!I353</f>
        <v>123</v>
      </c>
      <c r="K352" s="10"/>
      <c r="M352" s="10"/>
      <c r="O352" s="8">
        <f>'[1]Worksheet vs Peoplesoft'!O353</f>
        <v>1.99</v>
      </c>
    </row>
    <row r="353" spans="1:19" ht="15" customHeight="1" x14ac:dyDescent="0.3">
      <c r="A353" s="3">
        <v>43</v>
      </c>
      <c r="C353" s="6" t="s">
        <v>322</v>
      </c>
      <c r="E353" t="s">
        <v>20</v>
      </c>
      <c r="G353" s="7">
        <v>431</v>
      </c>
      <c r="I353" s="7">
        <f>'[1]Worksheet vs Peoplesoft'!I354</f>
        <v>396</v>
      </c>
      <c r="K353" s="10"/>
      <c r="M353" s="10"/>
      <c r="O353" s="8">
        <f>'[1]Worksheet vs Peoplesoft'!O354</f>
        <v>2.88</v>
      </c>
    </row>
    <row r="354" spans="1:19" ht="15" customHeight="1" x14ac:dyDescent="0.3">
      <c r="A354" s="3">
        <v>43</v>
      </c>
      <c r="C354" s="6" t="s">
        <v>323</v>
      </c>
      <c r="E354" t="s">
        <v>20</v>
      </c>
      <c r="G354" s="7">
        <v>586</v>
      </c>
      <c r="I354" s="7">
        <f>'[1]Worksheet vs Peoplesoft'!I355</f>
        <v>570</v>
      </c>
      <c r="K354" s="10"/>
      <c r="M354" s="10"/>
      <c r="O354" s="8">
        <f>'[1]Worksheet vs Peoplesoft'!O355</f>
        <v>3.95</v>
      </c>
    </row>
    <row r="355" spans="1:19" ht="15" customHeight="1" x14ac:dyDescent="0.3">
      <c r="A355" s="3">
        <v>43</v>
      </c>
      <c r="C355" s="6" t="s">
        <v>324</v>
      </c>
      <c r="E355" t="s">
        <v>20</v>
      </c>
      <c r="G355" s="7">
        <v>555</v>
      </c>
      <c r="I355" s="7">
        <f>'[1]Worksheet vs Peoplesoft'!I356</f>
        <v>555</v>
      </c>
      <c r="K355" s="10"/>
      <c r="M355" s="10"/>
      <c r="O355" s="8">
        <f>'[1]Worksheet vs Peoplesoft'!O356</f>
        <v>4.16</v>
      </c>
    </row>
    <row r="356" spans="1:19" ht="15" customHeight="1" x14ac:dyDescent="0.3">
      <c r="A356" s="3">
        <v>43</v>
      </c>
      <c r="C356" s="6" t="s">
        <v>325</v>
      </c>
      <c r="E356" t="s">
        <v>20</v>
      </c>
      <c r="G356" s="7">
        <v>1001</v>
      </c>
      <c r="I356" s="7">
        <f>'[1]Worksheet vs Peoplesoft'!I357</f>
        <v>943</v>
      </c>
      <c r="K356" s="10"/>
      <c r="M356" s="10"/>
      <c r="O356" s="8">
        <f>'[1]Worksheet vs Peoplesoft'!O357</f>
        <v>6.05</v>
      </c>
    </row>
    <row r="357" spans="1:19" ht="15" customHeight="1" x14ac:dyDescent="0.3">
      <c r="A357" s="3">
        <v>43</v>
      </c>
      <c r="C357" s="6" t="s">
        <v>326</v>
      </c>
      <c r="E357" t="s">
        <v>20</v>
      </c>
      <c r="G357" s="7">
        <v>1562</v>
      </c>
      <c r="I357" s="7">
        <f>'[1]Worksheet vs Peoplesoft'!I358</f>
        <v>1614</v>
      </c>
      <c r="K357" s="10"/>
      <c r="M357" s="10"/>
      <c r="O357" s="8">
        <f>'[1]Worksheet vs Peoplesoft'!O358</f>
        <v>13.26</v>
      </c>
    </row>
    <row r="358" spans="1:19" ht="15" customHeight="1" x14ac:dyDescent="0.3">
      <c r="A358" s="3">
        <v>43</v>
      </c>
      <c r="C358" s="6" t="s">
        <v>327</v>
      </c>
      <c r="E358" t="s">
        <v>20</v>
      </c>
      <c r="G358" s="7">
        <v>1146</v>
      </c>
      <c r="I358" s="7">
        <f>'[1]Worksheet vs Peoplesoft'!I359</f>
        <v>998</v>
      </c>
      <c r="K358" s="10"/>
      <c r="M358" s="10"/>
      <c r="O358" s="8">
        <f>'[1]Worksheet vs Peoplesoft'!O359</f>
        <v>10.27</v>
      </c>
    </row>
    <row r="359" spans="1:19" ht="15" customHeight="1" x14ac:dyDescent="0.3">
      <c r="A359" s="3">
        <v>43</v>
      </c>
      <c r="C359" s="6" t="s">
        <v>328</v>
      </c>
      <c r="E359" t="s">
        <v>20</v>
      </c>
      <c r="G359" s="7">
        <v>1015</v>
      </c>
      <c r="I359" s="7">
        <f>'[1]Worksheet vs Peoplesoft'!I360</f>
        <v>928</v>
      </c>
      <c r="K359" s="10"/>
      <c r="M359" s="10"/>
      <c r="O359" s="8">
        <f>'[1]Worksheet vs Peoplesoft'!O360</f>
        <v>9.91</v>
      </c>
    </row>
    <row r="360" spans="1:19" ht="15" customHeight="1" x14ac:dyDescent="0.3">
      <c r="A360" s="3">
        <v>43</v>
      </c>
      <c r="C360" s="6" t="s">
        <v>329</v>
      </c>
      <c r="E360" t="s">
        <v>20</v>
      </c>
      <c r="G360" s="7">
        <v>83</v>
      </c>
      <c r="I360" s="7">
        <f>'[1]Worksheet vs Peoplesoft'!I361</f>
        <v>131</v>
      </c>
      <c r="K360" s="10"/>
      <c r="M360" s="10"/>
      <c r="O360" s="8">
        <f>'[1]Worksheet vs Peoplesoft'!O361</f>
        <v>1.22</v>
      </c>
    </row>
    <row r="361" spans="1:19" ht="15" customHeight="1" x14ac:dyDescent="0.3">
      <c r="A361" s="3">
        <v>43</v>
      </c>
      <c r="C361" s="6" t="s">
        <v>330</v>
      </c>
      <c r="E361" t="s">
        <v>20</v>
      </c>
      <c r="G361" s="7">
        <v>915</v>
      </c>
      <c r="I361" s="7">
        <f>'[1]Worksheet vs Peoplesoft'!I362</f>
        <v>875</v>
      </c>
      <c r="K361" s="10"/>
      <c r="M361" s="10"/>
      <c r="O361" s="8">
        <f>'[1]Worksheet vs Peoplesoft'!O362</f>
        <v>6.18</v>
      </c>
    </row>
    <row r="362" spans="1:19" ht="15" customHeight="1" x14ac:dyDescent="0.3">
      <c r="A362" s="3">
        <v>43</v>
      </c>
      <c r="C362" s="6" t="s">
        <v>331</v>
      </c>
      <c r="E362" t="s">
        <v>20</v>
      </c>
      <c r="G362" s="7">
        <v>2810</v>
      </c>
      <c r="I362" s="7">
        <f>'[1]Worksheet vs Peoplesoft'!I363</f>
        <v>3079</v>
      </c>
      <c r="K362" s="10"/>
      <c r="M362" s="10"/>
      <c r="O362" s="8">
        <f>'[1]Worksheet vs Peoplesoft'!O363</f>
        <v>21.29</v>
      </c>
    </row>
    <row r="363" spans="1:19" ht="15" customHeight="1" x14ac:dyDescent="0.3">
      <c r="A363" s="3">
        <v>43</v>
      </c>
      <c r="C363" s="6" t="s">
        <v>332</v>
      </c>
      <c r="E363" t="s">
        <v>20</v>
      </c>
      <c r="G363" s="7">
        <v>4908</v>
      </c>
      <c r="I363" s="7">
        <f>'[1]Worksheet vs Peoplesoft'!I364</f>
        <v>5053</v>
      </c>
      <c r="K363" s="10"/>
      <c r="M363" s="10"/>
      <c r="O363" s="8">
        <f>'[1]Worksheet vs Peoplesoft'!O364</f>
        <v>30.43</v>
      </c>
    </row>
    <row r="364" spans="1:19" s="12" customFormat="1" x14ac:dyDescent="0.3">
      <c r="A364" s="11"/>
      <c r="E364" s="12" t="s">
        <v>24</v>
      </c>
      <c r="G364" s="13">
        <f>SUM(G350:G363)</f>
        <v>76872</v>
      </c>
      <c r="H364" s="13">
        <f t="shared" ref="H364:O364" si="24">SUM(H350:H363)</f>
        <v>0</v>
      </c>
      <c r="I364" s="13">
        <f>SUM(I350:I363)</f>
        <v>79916</v>
      </c>
      <c r="K364" s="13">
        <f t="shared" si="24"/>
        <v>53172</v>
      </c>
      <c r="M364" s="13">
        <f t="shared" si="24"/>
        <v>94133</v>
      </c>
      <c r="O364" s="17">
        <f t="shared" si="24"/>
        <v>1379.5500000000004</v>
      </c>
    </row>
    <row r="365" spans="1:19" ht="15" customHeight="1" x14ac:dyDescent="0.3">
      <c r="A365" s="3">
        <v>44</v>
      </c>
      <c r="C365" s="6" t="s">
        <v>333</v>
      </c>
      <c r="E365" t="s">
        <v>18</v>
      </c>
      <c r="G365" s="16">
        <v>32223</v>
      </c>
      <c r="I365" s="7">
        <f>'[1]Worksheet vs Peoplesoft'!I366</f>
        <v>35273</v>
      </c>
      <c r="K365" s="16">
        <f>SUMIFS('[1]Pass Cars &amp; Totals'!$B$4:$B$95,'[1]Pass Cars &amp; Totals'!$A$4:$A$95,Worksheet!C365)</f>
        <v>17825</v>
      </c>
      <c r="M365" s="16">
        <f>SUMIFS('[1]Pass Cars &amp; Totals'!$C$4:$C$95,'[1]Pass Cars &amp; Totals'!$A$4:$A$95,Worksheet!C365)</f>
        <v>37724</v>
      </c>
      <c r="O365" s="8">
        <f>'[1]Worksheet vs Peoplesoft'!O366</f>
        <v>780.46</v>
      </c>
    </row>
    <row r="366" spans="1:19" ht="15" customHeight="1" x14ac:dyDescent="0.3">
      <c r="A366" s="3">
        <v>44</v>
      </c>
      <c r="C366" s="6" t="s">
        <v>334</v>
      </c>
      <c r="E366" t="s">
        <v>20</v>
      </c>
      <c r="G366" s="16">
        <v>2625</v>
      </c>
      <c r="I366" s="7">
        <f>'[1]Worksheet vs Peoplesoft'!I367</f>
        <v>2715</v>
      </c>
      <c r="K366" s="10"/>
      <c r="M366" s="10"/>
      <c r="O366" s="8">
        <f>'[1]Worksheet vs Peoplesoft'!O367</f>
        <v>17.34</v>
      </c>
    </row>
    <row r="367" spans="1:19" ht="15" customHeight="1" x14ac:dyDescent="0.3">
      <c r="A367" s="3">
        <v>44</v>
      </c>
      <c r="C367" s="6" t="s">
        <v>335</v>
      </c>
      <c r="E367" t="s">
        <v>20</v>
      </c>
      <c r="G367" s="7">
        <v>658</v>
      </c>
      <c r="I367" s="7">
        <f>'[1]Worksheet vs Peoplesoft'!I368</f>
        <v>839</v>
      </c>
      <c r="K367" s="10"/>
      <c r="M367" s="10"/>
      <c r="O367" s="8">
        <f>'[1]Worksheet vs Peoplesoft'!O368</f>
        <v>9.1300000000000008</v>
      </c>
    </row>
    <row r="368" spans="1:19" ht="15" customHeight="1" x14ac:dyDescent="0.3">
      <c r="A368" s="3">
        <v>44</v>
      </c>
      <c r="C368" s="6" t="s">
        <v>336</v>
      </c>
      <c r="E368" t="s">
        <v>20</v>
      </c>
      <c r="G368" s="7">
        <v>1153</v>
      </c>
      <c r="I368" s="7">
        <f>'[1]Worksheet vs Peoplesoft'!I369</f>
        <v>1206</v>
      </c>
      <c r="K368" s="10"/>
      <c r="M368" s="10"/>
      <c r="O368" s="8">
        <f>'[1]Worksheet vs Peoplesoft'!O369</f>
        <v>10.36</v>
      </c>
      <c r="S368" s="24"/>
    </row>
    <row r="369" spans="1:19" ht="15" customHeight="1" x14ac:dyDescent="0.3">
      <c r="A369" s="3">
        <v>44</v>
      </c>
      <c r="C369" s="6" t="s">
        <v>337</v>
      </c>
      <c r="E369" t="s">
        <v>20</v>
      </c>
      <c r="G369" s="7">
        <v>998</v>
      </c>
      <c r="I369" s="7">
        <f>'[1]Worksheet vs Peoplesoft'!I370</f>
        <v>1004</v>
      </c>
      <c r="K369" s="10"/>
      <c r="M369" s="10"/>
      <c r="O369" s="8">
        <f>'[1]Worksheet vs Peoplesoft'!O370</f>
        <v>5.73</v>
      </c>
      <c r="S369" s="24"/>
    </row>
    <row r="370" spans="1:19" s="12" customFormat="1" x14ac:dyDescent="0.3">
      <c r="A370" s="11"/>
      <c r="E370" s="12" t="s">
        <v>24</v>
      </c>
      <c r="G370" s="13">
        <f>SUM(G365:G369)</f>
        <v>37657</v>
      </c>
      <c r="H370" s="13">
        <f t="shared" ref="H370:O370" si="25">SUM(H365:H369)</f>
        <v>0</v>
      </c>
      <c r="I370" s="13">
        <f>SUM(I365:I369)</f>
        <v>41037</v>
      </c>
      <c r="K370" s="13">
        <f t="shared" si="25"/>
        <v>17825</v>
      </c>
      <c r="M370" s="13">
        <f t="shared" si="25"/>
        <v>37724</v>
      </c>
      <c r="O370" s="17">
        <f t="shared" si="25"/>
        <v>823.0200000000001</v>
      </c>
    </row>
    <row r="371" spans="1:19" ht="15" customHeight="1" x14ac:dyDescent="0.3">
      <c r="A371" s="3">
        <v>45</v>
      </c>
      <c r="C371" s="6" t="s">
        <v>338</v>
      </c>
      <c r="E371" t="s">
        <v>18</v>
      </c>
      <c r="G371" s="7">
        <v>43755</v>
      </c>
      <c r="I371" s="7">
        <f>'[1]Worksheet vs Peoplesoft'!I372</f>
        <v>42362</v>
      </c>
      <c r="K371" s="7">
        <f>SUMIFS('[1]Pass Cars &amp; Totals'!$B$4:$B$95,'[1]Pass Cars &amp; Totals'!$A$4:$A$95,Worksheet!C371)</f>
        <v>317586</v>
      </c>
      <c r="M371" s="7">
        <f>SUMIFS('[1]Pass Cars &amp; Totals'!$C$4:$C$95,'[1]Pass Cars &amp; Totals'!$A$4:$A$95,Worksheet!C371)</f>
        <v>429685</v>
      </c>
      <c r="O371" s="8">
        <f>'[1]Worksheet vs Peoplesoft'!O372</f>
        <v>519.91</v>
      </c>
    </row>
    <row r="372" spans="1:19" ht="15.75" customHeight="1" x14ac:dyDescent="0.3">
      <c r="A372" s="3">
        <v>45</v>
      </c>
      <c r="C372" s="9" t="s">
        <v>339</v>
      </c>
      <c r="E372" t="s">
        <v>20</v>
      </c>
      <c r="G372" s="7">
        <v>80294</v>
      </c>
      <c r="I372" s="7">
        <f>'[1]Worksheet vs Peoplesoft'!I373</f>
        <v>69093</v>
      </c>
      <c r="K372" s="10"/>
      <c r="M372" s="10"/>
      <c r="O372" s="8">
        <f>'[1]Worksheet vs Peoplesoft'!O373</f>
        <v>434.02</v>
      </c>
    </row>
    <row r="373" spans="1:19" ht="15.75" customHeight="1" x14ac:dyDescent="0.3">
      <c r="A373" s="3">
        <v>45</v>
      </c>
      <c r="C373" s="9" t="s">
        <v>340</v>
      </c>
      <c r="E373" t="s">
        <v>20</v>
      </c>
      <c r="G373" s="7">
        <v>80830</v>
      </c>
      <c r="I373" s="7">
        <f>'[1]Worksheet vs Peoplesoft'!I374</f>
        <v>77879</v>
      </c>
      <c r="K373" s="10"/>
      <c r="M373" s="10"/>
      <c r="O373" s="8">
        <f>'[1]Worksheet vs Peoplesoft'!O374</f>
        <v>267.97000000000003</v>
      </c>
    </row>
    <row r="374" spans="1:19" ht="15.75" customHeight="1" x14ac:dyDescent="0.3">
      <c r="A374" s="3">
        <v>45</v>
      </c>
      <c r="C374" s="9" t="s">
        <v>341</v>
      </c>
      <c r="E374" t="s">
        <v>20</v>
      </c>
      <c r="G374" s="7">
        <v>29698</v>
      </c>
      <c r="I374" s="7">
        <f>'[1]Worksheet vs Peoplesoft'!I375</f>
        <v>26370</v>
      </c>
      <c r="K374" s="10"/>
      <c r="M374" s="10"/>
      <c r="O374" s="8">
        <f>'[1]Worksheet vs Peoplesoft'!O375</f>
        <v>79</v>
      </c>
    </row>
    <row r="375" spans="1:19" ht="15" customHeight="1" x14ac:dyDescent="0.3">
      <c r="A375" s="3">
        <v>45</v>
      </c>
      <c r="C375" s="6" t="s">
        <v>342</v>
      </c>
      <c r="E375" t="s">
        <v>20</v>
      </c>
      <c r="G375" s="7">
        <v>29059</v>
      </c>
      <c r="I375" s="7">
        <f>'[1]Worksheet vs Peoplesoft'!I376</f>
        <v>29752</v>
      </c>
      <c r="K375" s="10"/>
      <c r="M375" s="10"/>
      <c r="O375" s="8">
        <f>'[1]Worksheet vs Peoplesoft'!O376</f>
        <v>152.5</v>
      </c>
    </row>
    <row r="376" spans="1:19" ht="15" customHeight="1" x14ac:dyDescent="0.3">
      <c r="A376" s="3">
        <v>45</v>
      </c>
      <c r="C376" s="6" t="s">
        <v>343</v>
      </c>
      <c r="E376" t="s">
        <v>20</v>
      </c>
      <c r="G376" s="7">
        <v>27317</v>
      </c>
      <c r="I376" s="7">
        <f>'[1]Worksheet vs Peoplesoft'!I377</f>
        <v>33899</v>
      </c>
      <c r="K376" s="10"/>
      <c r="M376" s="10"/>
      <c r="O376" s="8">
        <f>'[1]Worksheet vs Peoplesoft'!O377</f>
        <v>154.02000000000001</v>
      </c>
    </row>
    <row r="377" spans="1:19" ht="15" customHeight="1" x14ac:dyDescent="0.3">
      <c r="A377" s="3">
        <v>45</v>
      </c>
      <c r="C377" s="6" t="s">
        <v>344</v>
      </c>
      <c r="E377" t="s">
        <v>20</v>
      </c>
      <c r="G377" s="7">
        <v>4997</v>
      </c>
      <c r="I377" s="7">
        <f>'[1]Worksheet vs Peoplesoft'!I378</f>
        <v>4559</v>
      </c>
      <c r="K377" s="10"/>
      <c r="M377" s="10"/>
      <c r="O377" s="8">
        <f>'[1]Worksheet vs Peoplesoft'!O378</f>
        <v>13.06</v>
      </c>
    </row>
    <row r="378" spans="1:19" ht="15" customHeight="1" x14ac:dyDescent="0.3">
      <c r="A378" s="3">
        <v>45</v>
      </c>
      <c r="C378" s="6" t="s">
        <v>345</v>
      </c>
      <c r="E378" t="s">
        <v>20</v>
      </c>
      <c r="G378" s="7">
        <v>12572</v>
      </c>
      <c r="I378" s="7">
        <f>'[1]Worksheet vs Peoplesoft'!I379</f>
        <v>13235</v>
      </c>
      <c r="K378" s="10"/>
      <c r="M378" s="10"/>
      <c r="O378" s="8">
        <f>'[1]Worksheet vs Peoplesoft'!O379</f>
        <v>68.02</v>
      </c>
    </row>
    <row r="379" spans="1:19" ht="15" customHeight="1" x14ac:dyDescent="0.3">
      <c r="A379" s="3">
        <v>45</v>
      </c>
      <c r="C379" s="6" t="s">
        <v>346</v>
      </c>
      <c r="E379" t="s">
        <v>20</v>
      </c>
      <c r="G379" s="7">
        <v>11560</v>
      </c>
      <c r="I379" s="7">
        <f>'[1]Worksheet vs Peoplesoft'!I380</f>
        <v>14106</v>
      </c>
      <c r="K379" s="10"/>
      <c r="M379" s="10"/>
      <c r="O379" s="8">
        <f>'[1]Worksheet vs Peoplesoft'!O380</f>
        <v>73.87</v>
      </c>
    </row>
    <row r="380" spans="1:19" ht="15.75" customHeight="1" x14ac:dyDescent="0.3">
      <c r="A380" s="3">
        <v>45</v>
      </c>
      <c r="C380" s="9" t="s">
        <v>347</v>
      </c>
      <c r="E380" t="s">
        <v>20</v>
      </c>
      <c r="G380" s="7">
        <v>16893</v>
      </c>
      <c r="I380" s="7">
        <f>'[1]Worksheet vs Peoplesoft'!I381</f>
        <v>16528</v>
      </c>
      <c r="K380" s="10"/>
      <c r="M380" s="10"/>
      <c r="O380" s="8">
        <f>'[1]Worksheet vs Peoplesoft'!O381</f>
        <v>65.91</v>
      </c>
    </row>
    <row r="381" spans="1:19" ht="15" customHeight="1" x14ac:dyDescent="0.3">
      <c r="A381" s="3">
        <v>45</v>
      </c>
      <c r="C381" s="6" t="s">
        <v>348</v>
      </c>
      <c r="E381" t="s">
        <v>20</v>
      </c>
      <c r="G381" s="7">
        <v>23727</v>
      </c>
      <c r="I381" s="7">
        <f>'[1]Worksheet vs Peoplesoft'!I382</f>
        <v>23984</v>
      </c>
      <c r="K381" s="10"/>
      <c r="M381" s="10"/>
      <c r="O381" s="8">
        <f>'[1]Worksheet vs Peoplesoft'!O382</f>
        <v>89.34</v>
      </c>
    </row>
    <row r="382" spans="1:19" ht="15" customHeight="1" x14ac:dyDescent="0.3">
      <c r="A382" s="3">
        <v>45</v>
      </c>
      <c r="C382" s="6" t="s">
        <v>349</v>
      </c>
      <c r="E382" t="s">
        <v>20</v>
      </c>
      <c r="G382" s="7">
        <v>23603</v>
      </c>
      <c r="I382" s="7">
        <f>'[1]Worksheet vs Peoplesoft'!I383</f>
        <v>23894</v>
      </c>
      <c r="K382" s="10"/>
      <c r="M382" s="10"/>
      <c r="O382" s="8">
        <f>'[1]Worksheet vs Peoplesoft'!O383</f>
        <v>103.51</v>
      </c>
    </row>
    <row r="383" spans="1:19" ht="15" customHeight="1" x14ac:dyDescent="0.3">
      <c r="A383" s="3">
        <v>45</v>
      </c>
      <c r="C383" s="6" t="s">
        <v>350</v>
      </c>
      <c r="E383" t="s">
        <v>20</v>
      </c>
      <c r="G383" s="7">
        <v>35246</v>
      </c>
      <c r="I383" s="7">
        <f>'[1]Worksheet vs Peoplesoft'!I384</f>
        <v>36444</v>
      </c>
      <c r="K383" s="10"/>
      <c r="M383" s="10"/>
      <c r="O383" s="8">
        <f>'[1]Worksheet vs Peoplesoft'!O384</f>
        <v>180.66</v>
      </c>
    </row>
    <row r="384" spans="1:19" ht="15" customHeight="1" x14ac:dyDescent="0.3">
      <c r="A384" s="3">
        <v>45</v>
      </c>
      <c r="C384" s="6" t="s">
        <v>351</v>
      </c>
      <c r="E384" t="s">
        <v>20</v>
      </c>
      <c r="G384" s="7">
        <v>16390</v>
      </c>
      <c r="I384" s="7">
        <f>'[1]Worksheet vs Peoplesoft'!I385</f>
        <v>16517</v>
      </c>
      <c r="K384" s="10"/>
      <c r="M384" s="10"/>
      <c r="O384" s="8">
        <f>'[1]Worksheet vs Peoplesoft'!O385</f>
        <v>65.400000000000006</v>
      </c>
    </row>
    <row r="385" spans="1:15" ht="15" customHeight="1" x14ac:dyDescent="0.3">
      <c r="A385" s="3">
        <v>45</v>
      </c>
      <c r="C385" s="6" t="s">
        <v>352</v>
      </c>
      <c r="E385" t="s">
        <v>20</v>
      </c>
      <c r="G385" s="7">
        <v>9276</v>
      </c>
      <c r="I385" s="7">
        <f>'[1]Worksheet vs Peoplesoft'!I386</f>
        <v>10680</v>
      </c>
      <c r="K385" s="10"/>
      <c r="M385" s="10"/>
      <c r="O385" s="8">
        <f>'[1]Worksheet vs Peoplesoft'!O386</f>
        <v>50.8</v>
      </c>
    </row>
    <row r="386" spans="1:15" ht="15" customHeight="1" x14ac:dyDescent="0.3">
      <c r="A386" s="3">
        <v>45</v>
      </c>
      <c r="C386" s="6" t="s">
        <v>353</v>
      </c>
      <c r="E386" t="s">
        <v>20</v>
      </c>
      <c r="G386" s="7">
        <v>2035</v>
      </c>
      <c r="I386" s="7">
        <f>'[1]Worksheet vs Peoplesoft'!I387</f>
        <v>1999</v>
      </c>
      <c r="K386" s="10"/>
      <c r="M386" s="10"/>
      <c r="O386" s="8">
        <f>'[1]Worksheet vs Peoplesoft'!O387</f>
        <v>12.3</v>
      </c>
    </row>
    <row r="387" spans="1:15" ht="15" customHeight="1" x14ac:dyDescent="0.3">
      <c r="A387" s="3">
        <v>45</v>
      </c>
      <c r="C387" s="6" t="s">
        <v>354</v>
      </c>
      <c r="E387" t="s">
        <v>20</v>
      </c>
      <c r="G387" s="7">
        <v>14850</v>
      </c>
      <c r="I387" s="7">
        <f>'[1]Worksheet vs Peoplesoft'!I388</f>
        <v>20303</v>
      </c>
      <c r="K387" s="10"/>
      <c r="M387" s="10"/>
      <c r="O387" s="8">
        <f>'[1]Worksheet vs Peoplesoft'!O388</f>
        <v>127.68</v>
      </c>
    </row>
    <row r="388" spans="1:15" ht="15" customHeight="1" x14ac:dyDescent="0.3">
      <c r="A388" s="3">
        <v>45</v>
      </c>
      <c r="C388" s="6" t="s">
        <v>355</v>
      </c>
      <c r="E388" t="s">
        <v>20</v>
      </c>
      <c r="G388" s="7">
        <v>29243</v>
      </c>
      <c r="I388" s="7">
        <f>'[1]Worksheet vs Peoplesoft'!I389</f>
        <v>29646</v>
      </c>
      <c r="K388" s="10"/>
      <c r="M388" s="10"/>
      <c r="O388" s="8">
        <f>'[1]Worksheet vs Peoplesoft'!O389</f>
        <v>119.5</v>
      </c>
    </row>
    <row r="389" spans="1:15" ht="15" customHeight="1" x14ac:dyDescent="0.3">
      <c r="A389" s="3">
        <v>45</v>
      </c>
      <c r="C389" s="6" t="s">
        <v>356</v>
      </c>
      <c r="E389" t="s">
        <v>20</v>
      </c>
      <c r="G389" s="7">
        <v>277</v>
      </c>
      <c r="I389" s="7">
        <f>'[1]Worksheet vs Peoplesoft'!I390</f>
        <v>269</v>
      </c>
      <c r="K389" s="10"/>
      <c r="M389" s="10"/>
      <c r="O389" s="8">
        <f>'[1]Worksheet vs Peoplesoft'!O390</f>
        <v>4.78</v>
      </c>
    </row>
    <row r="390" spans="1:15" ht="15.75" customHeight="1" x14ac:dyDescent="0.3">
      <c r="A390" s="3">
        <v>45</v>
      </c>
      <c r="C390" s="9" t="s">
        <v>357</v>
      </c>
      <c r="E390" t="s">
        <v>20</v>
      </c>
      <c r="G390" s="7">
        <v>4383</v>
      </c>
      <c r="I390" s="7">
        <f>'[1]Worksheet vs Peoplesoft'!I391</f>
        <v>7181</v>
      </c>
      <c r="K390" s="10"/>
      <c r="M390" s="10"/>
      <c r="O390" s="8">
        <f>'[1]Worksheet vs Peoplesoft'!O391</f>
        <v>45.35</v>
      </c>
    </row>
    <row r="391" spans="1:15" s="12" customFormat="1" x14ac:dyDescent="0.3">
      <c r="A391" s="11"/>
      <c r="E391" s="12" t="s">
        <v>24</v>
      </c>
      <c r="G391" s="13">
        <f>SUM(G371:G390)</f>
        <v>496005</v>
      </c>
      <c r="H391" s="13">
        <f t="shared" ref="H391:O391" si="26">SUM(H371:H390)</f>
        <v>0</v>
      </c>
      <c r="I391" s="13">
        <f>SUM(I371:I390)</f>
        <v>498700</v>
      </c>
      <c r="K391" s="13">
        <f t="shared" si="26"/>
        <v>317586</v>
      </c>
      <c r="M391" s="13">
        <f t="shared" si="26"/>
        <v>429685</v>
      </c>
      <c r="O391" s="17">
        <f t="shared" si="26"/>
        <v>2627.6000000000004</v>
      </c>
    </row>
    <row r="392" spans="1:15" ht="15" customHeight="1" x14ac:dyDescent="0.3">
      <c r="A392" s="3">
        <v>46</v>
      </c>
      <c r="C392" s="6" t="s">
        <v>358</v>
      </c>
      <c r="E392" t="s">
        <v>18</v>
      </c>
      <c r="G392" s="16">
        <v>45027</v>
      </c>
      <c r="I392" s="7">
        <f>'[1]Worksheet vs Peoplesoft'!I393</f>
        <v>45728</v>
      </c>
      <c r="K392" s="16">
        <f>SUMIFS('[1]Pass Cars &amp; Totals'!$B$4:$B$95,'[1]Pass Cars &amp; Totals'!$A$4:$A$95,Worksheet!C392)</f>
        <v>74828</v>
      </c>
      <c r="M392" s="16">
        <f>SUMIFS('[1]Pass Cars &amp; Totals'!$C$4:$C$95,'[1]Pass Cars &amp; Totals'!$A$4:$A$95,Worksheet!C392)</f>
        <v>122288</v>
      </c>
      <c r="O392" s="8">
        <f>'[1]Worksheet vs Peoplesoft'!O393</f>
        <v>1082.04</v>
      </c>
    </row>
    <row r="393" spans="1:15" ht="15.75" customHeight="1" x14ac:dyDescent="0.3">
      <c r="A393" s="3">
        <v>46</v>
      </c>
      <c r="C393" s="9" t="s">
        <v>359</v>
      </c>
      <c r="E393" t="s">
        <v>20</v>
      </c>
      <c r="G393" s="7">
        <v>31479</v>
      </c>
      <c r="I393" s="7">
        <f>'[1]Worksheet vs Peoplesoft'!I394</f>
        <v>32075</v>
      </c>
      <c r="K393" s="10"/>
      <c r="M393" s="10"/>
      <c r="O393" s="8">
        <f>'[1]Worksheet vs Peoplesoft'!O394</f>
        <v>166.7</v>
      </c>
    </row>
    <row r="394" spans="1:15" ht="15" customHeight="1" x14ac:dyDescent="0.3">
      <c r="A394" s="3">
        <v>46</v>
      </c>
      <c r="C394" s="6" t="s">
        <v>360</v>
      </c>
      <c r="E394" t="s">
        <v>20</v>
      </c>
      <c r="G394" s="7">
        <v>22053</v>
      </c>
      <c r="I394" s="7">
        <f>'[1]Worksheet vs Peoplesoft'!I395</f>
        <v>22471</v>
      </c>
      <c r="K394" s="10"/>
      <c r="M394" s="10"/>
      <c r="O394" s="8">
        <f>'[1]Worksheet vs Peoplesoft'!O395</f>
        <v>111.62</v>
      </c>
    </row>
    <row r="395" spans="1:15" ht="15" customHeight="1" x14ac:dyDescent="0.3">
      <c r="A395" s="3">
        <v>46</v>
      </c>
      <c r="C395" s="6" t="s">
        <v>361</v>
      </c>
      <c r="E395" t="s">
        <v>20</v>
      </c>
      <c r="G395" s="7">
        <v>242</v>
      </c>
      <c r="I395" s="7">
        <f>'[1]Worksheet vs Peoplesoft'!I396</f>
        <v>190</v>
      </c>
      <c r="K395" s="10"/>
      <c r="M395" s="10"/>
      <c r="O395" s="8">
        <f>'[1]Worksheet vs Peoplesoft'!O396</f>
        <v>1.92</v>
      </c>
    </row>
    <row r="396" spans="1:15" ht="15.75" customHeight="1" x14ac:dyDescent="0.3">
      <c r="A396" s="3">
        <v>46</v>
      </c>
      <c r="C396" s="9" t="s">
        <v>362</v>
      </c>
      <c r="E396" t="s">
        <v>20</v>
      </c>
      <c r="G396" s="7">
        <v>1435</v>
      </c>
      <c r="I396" s="7">
        <f>'[1]Worksheet vs Peoplesoft'!I397</f>
        <v>1335</v>
      </c>
      <c r="K396" s="10"/>
      <c r="M396" s="10"/>
      <c r="O396" s="8">
        <f>'[1]Worksheet vs Peoplesoft'!O397</f>
        <v>16.75</v>
      </c>
    </row>
    <row r="397" spans="1:15" ht="15" customHeight="1" x14ac:dyDescent="0.3">
      <c r="A397" s="3">
        <v>46</v>
      </c>
      <c r="C397" s="6" t="s">
        <v>363</v>
      </c>
      <c r="E397" t="s">
        <v>20</v>
      </c>
      <c r="G397" s="7">
        <v>551</v>
      </c>
      <c r="I397" s="7">
        <f>'[1]Worksheet vs Peoplesoft'!I398</f>
        <v>555</v>
      </c>
      <c r="K397" s="10"/>
      <c r="M397" s="10"/>
      <c r="O397" s="8">
        <f>'[1]Worksheet vs Peoplesoft'!O398</f>
        <v>5.39</v>
      </c>
    </row>
    <row r="398" spans="1:15" ht="15" customHeight="1" x14ac:dyDescent="0.3">
      <c r="A398" s="3">
        <v>46</v>
      </c>
      <c r="C398" s="6" t="s">
        <v>364</v>
      </c>
      <c r="E398" t="s">
        <v>20</v>
      </c>
      <c r="G398" s="7">
        <v>1179</v>
      </c>
      <c r="I398" s="7">
        <f>'[1]Worksheet vs Peoplesoft'!I399</f>
        <v>1189</v>
      </c>
      <c r="K398" s="10"/>
      <c r="M398" s="10"/>
      <c r="O398" s="8">
        <f>'[1]Worksheet vs Peoplesoft'!O399</f>
        <v>17.25</v>
      </c>
    </row>
    <row r="399" spans="1:15" ht="15.75" customHeight="1" x14ac:dyDescent="0.3">
      <c r="A399" s="3">
        <v>46</v>
      </c>
      <c r="C399" s="9" t="s">
        <v>365</v>
      </c>
      <c r="E399" t="s">
        <v>20</v>
      </c>
      <c r="G399" s="7">
        <v>313</v>
      </c>
      <c r="I399" s="7">
        <f>'[1]Worksheet vs Peoplesoft'!I400</f>
        <v>306</v>
      </c>
      <c r="K399" s="10"/>
      <c r="M399" s="10"/>
      <c r="O399" s="8">
        <f>'[1]Worksheet vs Peoplesoft'!O400</f>
        <v>8.65</v>
      </c>
    </row>
    <row r="400" spans="1:15" ht="15.75" customHeight="1" x14ac:dyDescent="0.3">
      <c r="A400" s="3">
        <v>46</v>
      </c>
      <c r="C400" s="9" t="s">
        <v>366</v>
      </c>
      <c r="E400" t="s">
        <v>20</v>
      </c>
      <c r="G400" s="7">
        <v>235</v>
      </c>
      <c r="I400" s="7">
        <f>'[1]Worksheet vs Peoplesoft'!I401</f>
        <v>242</v>
      </c>
      <c r="K400" s="10"/>
      <c r="M400" s="10"/>
      <c r="O400" s="8">
        <f>'[1]Worksheet vs Peoplesoft'!O401</f>
        <v>2.63</v>
      </c>
    </row>
    <row r="401" spans="1:15" ht="15" customHeight="1" x14ac:dyDescent="0.3">
      <c r="A401" s="3">
        <v>46</v>
      </c>
      <c r="C401" s="6" t="s">
        <v>367</v>
      </c>
      <c r="E401" t="s">
        <v>20</v>
      </c>
      <c r="G401" s="7">
        <v>2052</v>
      </c>
      <c r="I401" s="7">
        <f>'[1]Worksheet vs Peoplesoft'!I402</f>
        <v>2060</v>
      </c>
      <c r="K401" s="10"/>
      <c r="M401" s="10"/>
      <c r="O401" s="8">
        <f>'[1]Worksheet vs Peoplesoft'!O402</f>
        <v>12.57</v>
      </c>
    </row>
    <row r="402" spans="1:15" ht="15" customHeight="1" x14ac:dyDescent="0.3">
      <c r="A402" s="3">
        <v>46</v>
      </c>
      <c r="C402" s="6" t="s">
        <v>368</v>
      </c>
      <c r="E402" t="s">
        <v>20</v>
      </c>
      <c r="G402" s="7">
        <v>1048</v>
      </c>
      <c r="I402" s="7">
        <f>'[1]Worksheet vs Peoplesoft'!I403</f>
        <v>1009</v>
      </c>
      <c r="K402" s="10"/>
      <c r="M402" s="10"/>
      <c r="O402" s="8">
        <f>'[1]Worksheet vs Peoplesoft'!O403</f>
        <v>9.27</v>
      </c>
    </row>
    <row r="403" spans="1:15" ht="15" customHeight="1" x14ac:dyDescent="0.3">
      <c r="A403" s="3">
        <v>46</v>
      </c>
      <c r="C403" s="6" t="s">
        <v>369</v>
      </c>
      <c r="E403" t="s">
        <v>20</v>
      </c>
      <c r="G403" s="7">
        <v>5853</v>
      </c>
      <c r="I403" s="7">
        <f>'[1]Worksheet vs Peoplesoft'!I404</f>
        <v>5257</v>
      </c>
      <c r="K403" s="10"/>
      <c r="M403" s="10"/>
      <c r="O403" s="8">
        <f>'[1]Worksheet vs Peoplesoft'!O404</f>
        <v>9.73</v>
      </c>
    </row>
    <row r="404" spans="1:15" s="12" customFormat="1" x14ac:dyDescent="0.3">
      <c r="A404" s="11"/>
      <c r="E404" s="12" t="s">
        <v>24</v>
      </c>
      <c r="G404" s="13">
        <f>SUM(G392:G403)</f>
        <v>111467</v>
      </c>
      <c r="H404" s="13">
        <f t="shared" ref="H404:O404" si="27">SUM(H392:H403)</f>
        <v>0</v>
      </c>
      <c r="I404" s="13">
        <f>SUM(I392:I403)</f>
        <v>112417</v>
      </c>
      <c r="K404" s="13">
        <f t="shared" si="27"/>
        <v>74828</v>
      </c>
      <c r="M404" s="13">
        <f t="shared" si="27"/>
        <v>122288</v>
      </c>
      <c r="O404" s="17">
        <f t="shared" si="27"/>
        <v>1444.5200000000004</v>
      </c>
    </row>
    <row r="405" spans="1:15" ht="15" customHeight="1" x14ac:dyDescent="0.3">
      <c r="A405" s="3">
        <v>47</v>
      </c>
      <c r="C405" s="6" t="s">
        <v>370</v>
      </c>
      <c r="E405" t="s">
        <v>18</v>
      </c>
      <c r="G405" s="7">
        <v>27187</v>
      </c>
      <c r="I405" s="7">
        <f>'[1]Worksheet vs Peoplesoft'!I406</f>
        <v>26149</v>
      </c>
      <c r="K405" s="7">
        <f>SUMIFS('[1]Pass Cars &amp; Totals'!$B$4:$B$95,'[1]Pass Cars &amp; Totals'!$A$4:$A$95,Worksheet!C405)</f>
        <v>29304</v>
      </c>
      <c r="M405" s="7">
        <f>SUMIFS('[1]Pass Cars &amp; Totals'!$C$4:$C$95,'[1]Pass Cars &amp; Totals'!$A$4:$A$95,Worksheet!C405)</f>
        <v>56824</v>
      </c>
      <c r="O405" s="8">
        <f>'[1]Worksheet vs Peoplesoft'!O406</f>
        <v>664.57</v>
      </c>
    </row>
    <row r="406" spans="1:15" ht="15" customHeight="1" x14ac:dyDescent="0.3">
      <c r="A406" s="3">
        <v>47</v>
      </c>
      <c r="C406" s="6" t="s">
        <v>371</v>
      </c>
      <c r="E406" t="s">
        <v>20</v>
      </c>
      <c r="G406" s="7">
        <v>13413</v>
      </c>
      <c r="I406" s="7">
        <f>'[1]Worksheet vs Peoplesoft'!I407</f>
        <v>13792</v>
      </c>
      <c r="K406" s="10"/>
      <c r="M406" s="10"/>
      <c r="O406" s="8">
        <f>'[1]Worksheet vs Peoplesoft'!O407</f>
        <v>94.6</v>
      </c>
    </row>
    <row r="407" spans="1:15" ht="15" customHeight="1" x14ac:dyDescent="0.3">
      <c r="A407" s="3">
        <v>47</v>
      </c>
      <c r="C407" s="6" t="s">
        <v>372</v>
      </c>
      <c r="E407" t="s">
        <v>20</v>
      </c>
      <c r="G407" s="7">
        <v>4350</v>
      </c>
      <c r="I407" s="7">
        <f>'[1]Worksheet vs Peoplesoft'!I408</f>
        <v>3933</v>
      </c>
      <c r="K407" s="10"/>
      <c r="M407" s="10"/>
      <c r="O407" s="8">
        <f>'[1]Worksheet vs Peoplesoft'!O408</f>
        <v>31.59</v>
      </c>
    </row>
    <row r="408" spans="1:15" ht="15" customHeight="1" x14ac:dyDescent="0.3">
      <c r="A408" s="3">
        <v>47</v>
      </c>
      <c r="C408" s="6" t="s">
        <v>373</v>
      </c>
      <c r="E408" t="s">
        <v>20</v>
      </c>
      <c r="G408" s="7">
        <v>1184</v>
      </c>
      <c r="I408" s="7">
        <f>'[1]Worksheet vs Peoplesoft'!I409</f>
        <v>1137</v>
      </c>
      <c r="K408" s="10"/>
      <c r="M408" s="10"/>
      <c r="O408" s="8">
        <f>'[1]Worksheet vs Peoplesoft'!O409</f>
        <v>9.15</v>
      </c>
    </row>
    <row r="409" spans="1:15" s="12" customFormat="1" x14ac:dyDescent="0.3">
      <c r="A409" s="11"/>
      <c r="E409" s="12" t="s">
        <v>24</v>
      </c>
      <c r="G409" s="13">
        <f>SUM(G405:G408)</f>
        <v>46134</v>
      </c>
      <c r="H409" s="13">
        <f t="shared" ref="H409:O409" si="28">SUM(H405:H408)</f>
        <v>0</v>
      </c>
      <c r="I409" s="13">
        <f>SUM(I405:I408)</f>
        <v>45011</v>
      </c>
      <c r="K409" s="13">
        <f t="shared" si="28"/>
        <v>29304</v>
      </c>
      <c r="M409" s="13">
        <f t="shared" si="28"/>
        <v>56824</v>
      </c>
      <c r="O409" s="17">
        <f t="shared" si="28"/>
        <v>799.91000000000008</v>
      </c>
    </row>
    <row r="410" spans="1:15" ht="15" customHeight="1" x14ac:dyDescent="0.3">
      <c r="A410" s="3">
        <v>48</v>
      </c>
      <c r="C410" s="6" t="s">
        <v>374</v>
      </c>
      <c r="E410" t="s">
        <v>18</v>
      </c>
      <c r="G410" s="7">
        <v>44629</v>
      </c>
      <c r="I410" s="7">
        <f>'[1]Worksheet vs Peoplesoft'!I411</f>
        <v>44194</v>
      </c>
      <c r="K410" s="7">
        <f>SUMIFS('[1]Pass Cars &amp; Totals'!$B$4:$B$95,'[1]Pass Cars &amp; Totals'!$A$4:$A$95,Worksheet!C410)</f>
        <v>82975</v>
      </c>
      <c r="M410" s="7">
        <f>SUMIFS('[1]Pass Cars &amp; Totals'!$C$4:$C$95,'[1]Pass Cars &amp; Totals'!$A$4:$A$95,Worksheet!C410)</f>
        <v>137535</v>
      </c>
      <c r="O410" s="8">
        <f>'[1]Worksheet vs Peoplesoft'!O411</f>
        <v>867.46</v>
      </c>
    </row>
    <row r="411" spans="1:15" ht="15.75" customHeight="1" x14ac:dyDescent="0.3">
      <c r="A411" s="3">
        <v>48</v>
      </c>
      <c r="C411" s="9" t="s">
        <v>375</v>
      </c>
      <c r="E411" t="s">
        <v>20</v>
      </c>
      <c r="G411" s="7">
        <v>56129</v>
      </c>
      <c r="I411" s="7">
        <f>'[1]Worksheet vs Peoplesoft'!I412</f>
        <v>54788</v>
      </c>
      <c r="K411" s="10"/>
      <c r="M411" s="10"/>
      <c r="O411" s="8">
        <f>'[1]Worksheet vs Peoplesoft'!O412</f>
        <v>317.33</v>
      </c>
    </row>
    <row r="412" spans="1:15" ht="15" customHeight="1" x14ac:dyDescent="0.3">
      <c r="A412" s="3">
        <v>48</v>
      </c>
      <c r="C412" s="6" t="s">
        <v>376</v>
      </c>
      <c r="E412" t="s">
        <v>20</v>
      </c>
      <c r="G412" s="7">
        <v>8614</v>
      </c>
      <c r="I412" s="7">
        <f>'[1]Worksheet vs Peoplesoft'!I413</f>
        <v>8410</v>
      </c>
      <c r="K412" s="10"/>
      <c r="M412" s="10"/>
      <c r="O412" s="8">
        <f>'[1]Worksheet vs Peoplesoft'!O413</f>
        <v>57.6</v>
      </c>
    </row>
    <row r="413" spans="1:15" ht="15" customHeight="1" x14ac:dyDescent="0.3">
      <c r="A413" s="3">
        <v>48</v>
      </c>
      <c r="C413" s="6" t="s">
        <v>377</v>
      </c>
      <c r="E413" t="s">
        <v>20</v>
      </c>
      <c r="G413" s="7">
        <v>5145</v>
      </c>
      <c r="I413" s="7">
        <f>'[1]Worksheet vs Peoplesoft'!I414</f>
        <v>5149</v>
      </c>
      <c r="K413" s="10"/>
      <c r="M413" s="10"/>
      <c r="O413" s="8">
        <f>'[1]Worksheet vs Peoplesoft'!O414</f>
        <v>34.01</v>
      </c>
    </row>
    <row r="414" spans="1:15" ht="15" customHeight="1" x14ac:dyDescent="0.3">
      <c r="A414" s="3">
        <v>48</v>
      </c>
      <c r="C414" s="6" t="s">
        <v>378</v>
      </c>
      <c r="E414" t="s">
        <v>20</v>
      </c>
      <c r="G414" s="7">
        <v>2547</v>
      </c>
      <c r="I414" s="7">
        <f>'[1]Worksheet vs Peoplesoft'!I415</f>
        <v>2490</v>
      </c>
      <c r="K414" s="10"/>
      <c r="M414" s="10"/>
      <c r="O414" s="8">
        <f>'[1]Worksheet vs Peoplesoft'!O415</f>
        <v>13.6</v>
      </c>
    </row>
    <row r="415" spans="1:15" ht="15.75" customHeight="1" x14ac:dyDescent="0.3">
      <c r="A415" s="3">
        <v>48</v>
      </c>
      <c r="C415" s="9" t="s">
        <v>379</v>
      </c>
      <c r="E415" t="s">
        <v>20</v>
      </c>
      <c r="G415" s="7">
        <v>79</v>
      </c>
      <c r="I415" s="7">
        <f>'[1]Worksheet vs Peoplesoft'!I416</f>
        <v>98</v>
      </c>
      <c r="K415" s="10"/>
      <c r="M415" s="10"/>
      <c r="O415" s="8">
        <f>'[1]Worksheet vs Peoplesoft'!O416</f>
        <v>0.72</v>
      </c>
    </row>
    <row r="416" spans="1:15" ht="15" customHeight="1" x14ac:dyDescent="0.3">
      <c r="A416" s="3">
        <v>48</v>
      </c>
      <c r="C416" s="6" t="s">
        <v>380</v>
      </c>
      <c r="E416" t="s">
        <v>20</v>
      </c>
      <c r="G416" s="7">
        <v>1913</v>
      </c>
      <c r="I416" s="7">
        <f>'[1]Worksheet vs Peoplesoft'!I417</f>
        <v>2053</v>
      </c>
      <c r="K416" s="10"/>
      <c r="M416" s="10"/>
      <c r="O416" s="8">
        <f>'[1]Worksheet vs Peoplesoft'!O417</f>
        <v>14.39</v>
      </c>
    </row>
    <row r="417" spans="1:15" ht="15" customHeight="1" x14ac:dyDescent="0.3">
      <c r="A417" s="3">
        <v>48</v>
      </c>
      <c r="C417" s="6" t="s">
        <v>381</v>
      </c>
      <c r="E417" t="s">
        <v>20</v>
      </c>
      <c r="G417" s="7">
        <v>1862</v>
      </c>
      <c r="I417" s="7">
        <f>'[1]Worksheet vs Peoplesoft'!I418</f>
        <v>1775</v>
      </c>
      <c r="K417" s="10"/>
      <c r="M417" s="10"/>
      <c r="O417" s="8">
        <f>'[1]Worksheet vs Peoplesoft'!O418</f>
        <v>14.36</v>
      </c>
    </row>
    <row r="418" spans="1:15" ht="15" customHeight="1" x14ac:dyDescent="0.3">
      <c r="A418" s="3">
        <v>48</v>
      </c>
      <c r="C418" s="6" t="s">
        <v>382</v>
      </c>
      <c r="E418" t="s">
        <v>20</v>
      </c>
      <c r="G418" s="7">
        <v>2394</v>
      </c>
      <c r="I418" s="7">
        <f>'[1]Worksheet vs Peoplesoft'!I419</f>
        <v>2223</v>
      </c>
      <c r="K418" s="10"/>
      <c r="M418" s="10"/>
      <c r="O418" s="8">
        <f>'[1]Worksheet vs Peoplesoft'!O419</f>
        <v>21.6</v>
      </c>
    </row>
    <row r="419" spans="1:15" ht="15" customHeight="1" x14ac:dyDescent="0.3">
      <c r="A419" s="3">
        <v>48</v>
      </c>
      <c r="C419" s="6" t="s">
        <v>383</v>
      </c>
      <c r="E419" t="s">
        <v>20</v>
      </c>
      <c r="G419" s="7">
        <v>2068</v>
      </c>
      <c r="I419" s="7">
        <f>'[1]Worksheet vs Peoplesoft'!I420</f>
        <v>2325</v>
      </c>
      <c r="K419" s="10"/>
      <c r="M419" s="10"/>
      <c r="O419" s="8">
        <f>'[1]Worksheet vs Peoplesoft'!O420</f>
        <v>26.18</v>
      </c>
    </row>
    <row r="420" spans="1:15" ht="15" customHeight="1" x14ac:dyDescent="0.3">
      <c r="A420" s="3">
        <v>48</v>
      </c>
      <c r="C420" s="6" t="s">
        <v>384</v>
      </c>
      <c r="E420" t="s">
        <v>20</v>
      </c>
      <c r="G420" s="7">
        <v>528</v>
      </c>
      <c r="I420" s="7">
        <f>'[1]Worksheet vs Peoplesoft'!I421</f>
        <v>484</v>
      </c>
      <c r="K420" s="10"/>
      <c r="M420" s="10"/>
      <c r="O420" s="8">
        <f>'[1]Worksheet vs Peoplesoft'!O421</f>
        <v>3.91</v>
      </c>
    </row>
    <row r="421" spans="1:15" ht="15" customHeight="1" x14ac:dyDescent="0.3">
      <c r="A421" s="3">
        <v>48</v>
      </c>
      <c r="C421" s="6" t="s">
        <v>385</v>
      </c>
      <c r="E421" t="s">
        <v>20</v>
      </c>
      <c r="G421" s="7">
        <v>414</v>
      </c>
      <c r="I421" s="7">
        <f>'[1]Worksheet vs Peoplesoft'!I422</f>
        <v>329</v>
      </c>
      <c r="K421" s="10"/>
      <c r="M421" s="10"/>
      <c r="O421" s="8">
        <f>'[1]Worksheet vs Peoplesoft'!O422</f>
        <v>3.51</v>
      </c>
    </row>
    <row r="422" spans="1:15" ht="15" customHeight="1" x14ac:dyDescent="0.3">
      <c r="A422" s="3">
        <v>48</v>
      </c>
      <c r="C422" s="6" t="s">
        <v>386</v>
      </c>
      <c r="E422" t="s">
        <v>20</v>
      </c>
      <c r="G422" s="7">
        <v>4253</v>
      </c>
      <c r="I422" s="7">
        <f>'[1]Worksheet vs Peoplesoft'!I423</f>
        <v>4717</v>
      </c>
      <c r="K422" s="10"/>
      <c r="M422" s="10"/>
      <c r="O422" s="8">
        <f>'[1]Worksheet vs Peoplesoft'!O423</f>
        <v>47.12</v>
      </c>
    </row>
    <row r="423" spans="1:15" ht="15" customHeight="1" x14ac:dyDescent="0.3">
      <c r="A423" s="3">
        <v>48</v>
      </c>
      <c r="C423" s="6" t="s">
        <v>387</v>
      </c>
      <c r="E423" t="s">
        <v>20</v>
      </c>
      <c r="G423" s="7">
        <v>22</v>
      </c>
      <c r="I423" s="7">
        <f>'[1]Worksheet vs Peoplesoft'!I424</f>
        <v>26</v>
      </c>
      <c r="K423" s="10"/>
      <c r="M423" s="10"/>
      <c r="O423" s="8">
        <f>'[1]Worksheet vs Peoplesoft'!O424</f>
        <v>0.14000000000000001</v>
      </c>
    </row>
    <row r="424" spans="1:15" ht="15" customHeight="1" x14ac:dyDescent="0.3">
      <c r="A424" s="3">
        <v>48</v>
      </c>
      <c r="C424" s="6" t="s">
        <v>388</v>
      </c>
      <c r="E424" t="s">
        <v>20</v>
      </c>
      <c r="G424" s="7">
        <v>967</v>
      </c>
      <c r="I424" s="7">
        <f>'[1]Worksheet vs Peoplesoft'!I425</f>
        <v>989</v>
      </c>
      <c r="K424" s="10"/>
      <c r="M424" s="10"/>
      <c r="O424" s="8">
        <f>'[1]Worksheet vs Peoplesoft'!O425</f>
        <v>8.89</v>
      </c>
    </row>
    <row r="425" spans="1:15" ht="15.75" customHeight="1" x14ac:dyDescent="0.3">
      <c r="A425" s="3">
        <v>48</v>
      </c>
      <c r="C425" s="9" t="s">
        <v>389</v>
      </c>
      <c r="E425" t="s">
        <v>20</v>
      </c>
      <c r="G425" s="16">
        <v>79</v>
      </c>
      <c r="I425" s="7">
        <f>'[1]Worksheet vs Peoplesoft'!I426</f>
        <v>91</v>
      </c>
      <c r="K425" s="10"/>
      <c r="M425" s="10"/>
      <c r="O425" s="8">
        <f>'[1]Worksheet vs Peoplesoft'!O426</f>
        <v>0</v>
      </c>
    </row>
    <row r="426" spans="1:15" s="12" customFormat="1" x14ac:dyDescent="0.3">
      <c r="A426" s="11"/>
      <c r="E426" s="12" t="s">
        <v>24</v>
      </c>
      <c r="G426" s="13">
        <f>SUM(G410:G425)</f>
        <v>131643</v>
      </c>
      <c r="H426" s="13">
        <f t="shared" ref="H426:O426" si="29">SUM(H410:H425)</f>
        <v>0</v>
      </c>
      <c r="I426" s="13">
        <f>SUM(I410:I425)</f>
        <v>130141</v>
      </c>
      <c r="K426" s="13">
        <f t="shared" si="29"/>
        <v>82975</v>
      </c>
      <c r="M426" s="13">
        <f t="shared" si="29"/>
        <v>137535</v>
      </c>
      <c r="O426" s="17">
        <f t="shared" si="29"/>
        <v>1430.82</v>
      </c>
    </row>
    <row r="427" spans="1:15" ht="15" customHeight="1" x14ac:dyDescent="0.3">
      <c r="A427" s="3">
        <v>49</v>
      </c>
      <c r="C427" s="6" t="s">
        <v>390</v>
      </c>
      <c r="E427" t="s">
        <v>18</v>
      </c>
      <c r="G427" s="7">
        <v>495880</v>
      </c>
      <c r="I427" s="7">
        <f>'[1]Worksheet vs Peoplesoft'!I428</f>
        <v>563077</v>
      </c>
      <c r="K427" s="7">
        <f>SUMIFS('[1]Pass Cars &amp; Totals'!$B$4:$B$95,'[1]Pass Cars &amp; Totals'!$A$4:$A$95,Worksheet!C427)</f>
        <v>661600</v>
      </c>
      <c r="M427" s="7">
        <f>SUMIFS('[1]Pass Cars &amp; Totals'!$C$4:$C$95,'[1]Pass Cars &amp; Totals'!$A$4:$A$95,Worksheet!C427)</f>
        <v>889763</v>
      </c>
      <c r="O427" s="8">
        <f>'[1]Worksheet vs Peoplesoft'!O428</f>
        <v>1940.93</v>
      </c>
    </row>
    <row r="428" spans="1:15" ht="15" customHeight="1" x14ac:dyDescent="0.3">
      <c r="A428" s="3">
        <v>49</v>
      </c>
      <c r="C428" s="6" t="s">
        <v>391</v>
      </c>
      <c r="E428" t="s">
        <v>20</v>
      </c>
      <c r="G428" s="7">
        <v>46001</v>
      </c>
      <c r="I428" s="7">
        <f>'[1]Worksheet vs Peoplesoft'!I429</f>
        <v>49370</v>
      </c>
      <c r="K428" s="10"/>
      <c r="M428" s="10"/>
      <c r="O428" s="8">
        <f>'[1]Worksheet vs Peoplesoft'!O429</f>
        <v>161.96</v>
      </c>
    </row>
    <row r="429" spans="1:15" ht="15" customHeight="1" x14ac:dyDescent="0.3">
      <c r="A429" s="3">
        <v>49</v>
      </c>
      <c r="C429" s="6" t="s">
        <v>392</v>
      </c>
      <c r="E429" t="s">
        <v>20</v>
      </c>
      <c r="G429" s="7">
        <v>14192</v>
      </c>
      <c r="I429" s="7">
        <f>'[1]Worksheet vs Peoplesoft'!I430</f>
        <v>14717</v>
      </c>
      <c r="K429" s="10"/>
      <c r="M429" s="10"/>
      <c r="O429" s="8">
        <f>'[1]Worksheet vs Peoplesoft'!O430</f>
        <v>58.44</v>
      </c>
    </row>
    <row r="430" spans="1:15" ht="15" customHeight="1" x14ac:dyDescent="0.3">
      <c r="A430" s="3">
        <v>49</v>
      </c>
      <c r="C430" s="6" t="s">
        <v>393</v>
      </c>
      <c r="E430" t="s">
        <v>20</v>
      </c>
      <c r="G430" s="7">
        <v>1712</v>
      </c>
      <c r="I430" s="7">
        <f>'[1]Worksheet vs Peoplesoft'!I431</f>
        <v>2123</v>
      </c>
      <c r="K430" s="10"/>
      <c r="M430" s="10"/>
      <c r="O430" s="8">
        <f>'[1]Worksheet vs Peoplesoft'!O431</f>
        <v>8.65</v>
      </c>
    </row>
    <row r="431" spans="1:15" ht="15" customHeight="1" x14ac:dyDescent="0.3">
      <c r="A431" s="3">
        <v>49</v>
      </c>
      <c r="C431" s="6" t="s">
        <v>394</v>
      </c>
      <c r="E431" t="s">
        <v>20</v>
      </c>
      <c r="G431" s="7">
        <v>11812</v>
      </c>
      <c r="I431" s="7">
        <f>'[1]Worksheet vs Peoplesoft'!I432</f>
        <v>13952</v>
      </c>
      <c r="K431" s="10"/>
      <c r="M431" s="10"/>
      <c r="O431" s="8">
        <f>'[1]Worksheet vs Peoplesoft'!O432</f>
        <v>48.01</v>
      </c>
    </row>
    <row r="432" spans="1:15" ht="15" customHeight="1" x14ac:dyDescent="0.3">
      <c r="A432" s="3">
        <v>49</v>
      </c>
      <c r="C432" s="6" t="s">
        <v>395</v>
      </c>
      <c r="E432" t="s">
        <v>20</v>
      </c>
      <c r="G432" s="7">
        <v>1356</v>
      </c>
      <c r="I432" s="7">
        <f>'[1]Worksheet vs Peoplesoft'!I433</f>
        <v>1384</v>
      </c>
      <c r="K432" s="10"/>
      <c r="M432" s="10"/>
      <c r="O432" s="8">
        <f>'[1]Worksheet vs Peoplesoft'!O433</f>
        <v>8.2200000000000006</v>
      </c>
    </row>
    <row r="433" spans="1:15" ht="15" customHeight="1" x14ac:dyDescent="0.3">
      <c r="A433" s="3">
        <v>49</v>
      </c>
      <c r="C433" s="6" t="s">
        <v>396</v>
      </c>
      <c r="E433" t="s">
        <v>20</v>
      </c>
      <c r="G433" s="16">
        <v>73</v>
      </c>
      <c r="I433" s="7">
        <f>'[1]Worksheet vs Peoplesoft'!I434</f>
        <v>67</v>
      </c>
      <c r="K433" s="3"/>
      <c r="M433" s="3"/>
      <c r="O433" s="8">
        <f>'[1]Worksheet vs Peoplesoft'!O434</f>
        <v>0</v>
      </c>
    </row>
    <row r="434" spans="1:15" ht="15" customHeight="1" x14ac:dyDescent="0.3">
      <c r="A434" s="3">
        <v>49</v>
      </c>
      <c r="C434" s="6" t="s">
        <v>397</v>
      </c>
      <c r="E434" t="s">
        <v>20</v>
      </c>
      <c r="G434" s="7">
        <v>5169</v>
      </c>
      <c r="I434" s="7">
        <f>'[1]Worksheet vs Peoplesoft'!I435</f>
        <v>5954</v>
      </c>
      <c r="K434" s="10"/>
      <c r="M434" s="10"/>
      <c r="O434" s="8">
        <f>'[1]Worksheet vs Peoplesoft'!O435</f>
        <v>24.4</v>
      </c>
    </row>
    <row r="435" spans="1:15" ht="15" customHeight="1" x14ac:dyDescent="0.3">
      <c r="A435" s="3">
        <v>49</v>
      </c>
      <c r="C435" s="6" t="s">
        <v>398</v>
      </c>
      <c r="E435" t="s">
        <v>20</v>
      </c>
      <c r="G435" s="7">
        <v>722</v>
      </c>
      <c r="I435" s="7">
        <f>'[1]Worksheet vs Peoplesoft'!I436</f>
        <v>752</v>
      </c>
      <c r="K435" s="10"/>
      <c r="M435" s="10"/>
      <c r="O435" s="8">
        <f>'[1]Worksheet vs Peoplesoft'!O436</f>
        <v>3.8</v>
      </c>
    </row>
    <row r="436" spans="1:15" ht="15" customHeight="1" x14ac:dyDescent="0.3">
      <c r="A436" s="3">
        <v>49</v>
      </c>
      <c r="C436" s="6" t="s">
        <v>399</v>
      </c>
      <c r="E436" t="s">
        <v>20</v>
      </c>
      <c r="G436" s="7">
        <v>1616</v>
      </c>
      <c r="I436" s="7">
        <f>'[1]Worksheet vs Peoplesoft'!I437</f>
        <v>1774</v>
      </c>
      <c r="K436" s="10"/>
      <c r="M436" s="10"/>
      <c r="O436" s="8">
        <f>'[1]Worksheet vs Peoplesoft'!O437</f>
        <v>10.45</v>
      </c>
    </row>
    <row r="437" spans="1:15" ht="15.75" customHeight="1" x14ac:dyDescent="0.3">
      <c r="A437" s="3">
        <v>49</v>
      </c>
      <c r="C437" s="9" t="s">
        <v>400</v>
      </c>
      <c r="E437" t="s">
        <v>20</v>
      </c>
      <c r="G437" s="16">
        <v>45</v>
      </c>
      <c r="I437" s="7">
        <f>'[1]Worksheet vs Peoplesoft'!I438</f>
        <v>44</v>
      </c>
      <c r="K437" s="3"/>
      <c r="M437" s="3"/>
      <c r="O437" s="8">
        <f>'[1]Worksheet vs Peoplesoft'!O438</f>
        <v>0</v>
      </c>
    </row>
    <row r="438" spans="1:15" ht="15" customHeight="1" x14ac:dyDescent="0.3">
      <c r="A438" s="3">
        <v>49</v>
      </c>
      <c r="C438" s="6" t="s">
        <v>401</v>
      </c>
      <c r="E438" t="s">
        <v>20</v>
      </c>
      <c r="G438" s="7">
        <v>606</v>
      </c>
      <c r="I438" s="7">
        <f>'[1]Worksheet vs Peoplesoft'!I439</f>
        <v>655</v>
      </c>
      <c r="K438" s="10"/>
      <c r="M438" s="10"/>
      <c r="O438" s="8">
        <f>'[1]Worksheet vs Peoplesoft'!O439</f>
        <v>5.56</v>
      </c>
    </row>
    <row r="439" spans="1:15" ht="15" customHeight="1" x14ac:dyDescent="0.3">
      <c r="A439" s="3">
        <v>49</v>
      </c>
      <c r="C439" s="6" t="s">
        <v>402</v>
      </c>
      <c r="E439" t="s">
        <v>20</v>
      </c>
      <c r="G439" s="7">
        <v>1480</v>
      </c>
      <c r="I439" s="7">
        <f>'[1]Worksheet vs Peoplesoft'!I440</f>
        <v>1490</v>
      </c>
      <c r="K439" s="10"/>
      <c r="M439" s="10"/>
      <c r="O439" s="8">
        <f>'[1]Worksheet vs Peoplesoft'!O440</f>
        <v>2.87</v>
      </c>
    </row>
    <row r="440" spans="1:15" ht="15" customHeight="1" x14ac:dyDescent="0.3">
      <c r="A440" s="3">
        <v>49</v>
      </c>
      <c r="C440" s="6" t="s">
        <v>403</v>
      </c>
      <c r="E440" t="s">
        <v>20</v>
      </c>
      <c r="G440" s="7">
        <v>407</v>
      </c>
      <c r="I440" s="7">
        <f>'[1]Worksheet vs Peoplesoft'!I441</f>
        <v>430</v>
      </c>
      <c r="K440" s="10"/>
      <c r="M440" s="10"/>
      <c r="O440" s="8">
        <f>'[1]Worksheet vs Peoplesoft'!O441</f>
        <v>3.84</v>
      </c>
    </row>
    <row r="441" spans="1:15" ht="15" customHeight="1" x14ac:dyDescent="0.3">
      <c r="A441" s="3">
        <v>49</v>
      </c>
      <c r="C441" s="6" t="s">
        <v>404</v>
      </c>
      <c r="E441" t="s">
        <v>20</v>
      </c>
      <c r="G441" s="7">
        <v>231</v>
      </c>
      <c r="I441" s="7">
        <f>'[1]Worksheet vs Peoplesoft'!I442</f>
        <v>215</v>
      </c>
      <c r="K441" s="10"/>
      <c r="M441" s="10"/>
      <c r="O441" s="8">
        <f>'[1]Worksheet vs Peoplesoft'!O442</f>
        <v>1.56</v>
      </c>
    </row>
    <row r="442" spans="1:15" ht="14.25" customHeight="1" x14ac:dyDescent="0.3">
      <c r="A442" s="3">
        <v>49</v>
      </c>
      <c r="C442" s="6" t="s">
        <v>405</v>
      </c>
      <c r="E442" t="s">
        <v>20</v>
      </c>
      <c r="G442" s="16">
        <v>98</v>
      </c>
      <c r="I442" s="7">
        <f>'[1]Worksheet vs Peoplesoft'!I443</f>
        <v>95</v>
      </c>
      <c r="K442" s="3"/>
      <c r="M442" s="3"/>
      <c r="O442" s="8">
        <f>'[1]Worksheet vs Peoplesoft'!O443</f>
        <v>0</v>
      </c>
    </row>
    <row r="443" spans="1:15" ht="15.75" customHeight="1" x14ac:dyDescent="0.3">
      <c r="A443" s="3">
        <v>49</v>
      </c>
      <c r="C443" s="9" t="s">
        <v>406</v>
      </c>
      <c r="E443" t="s">
        <v>20</v>
      </c>
      <c r="G443" s="7">
        <v>324565</v>
      </c>
      <c r="I443" s="7">
        <f>'[1]Worksheet vs Peoplesoft'!I444</f>
        <v>324565</v>
      </c>
      <c r="K443" s="10"/>
      <c r="M443" s="10"/>
      <c r="O443" s="8">
        <f>'[1]Worksheet vs Peoplesoft'!O444</f>
        <v>1278.17</v>
      </c>
    </row>
    <row r="444" spans="1:15" s="12" customFormat="1" x14ac:dyDescent="0.3">
      <c r="A444" s="11"/>
      <c r="E444" s="12" t="s">
        <v>24</v>
      </c>
      <c r="G444" s="13">
        <f>SUM(G427:G443)</f>
        <v>905965</v>
      </c>
      <c r="H444" s="13">
        <f t="shared" ref="H444:O444" si="30">SUM(H427:H443)</f>
        <v>0</v>
      </c>
      <c r="I444" s="13">
        <f>SUM(I427:I443)</f>
        <v>980664</v>
      </c>
      <c r="K444" s="13">
        <f t="shared" si="30"/>
        <v>661600</v>
      </c>
      <c r="M444" s="13">
        <f t="shared" si="30"/>
        <v>889763</v>
      </c>
      <c r="O444" s="17">
        <f t="shared" si="30"/>
        <v>3556.86</v>
      </c>
    </row>
    <row r="445" spans="1:15" ht="15" customHeight="1" x14ac:dyDescent="0.3">
      <c r="A445" s="3">
        <v>50</v>
      </c>
      <c r="C445" s="6" t="s">
        <v>407</v>
      </c>
      <c r="E445" t="s">
        <v>18</v>
      </c>
      <c r="G445" s="7">
        <v>27015</v>
      </c>
      <c r="I445" s="7">
        <f>'[1]Worksheet vs Peoplesoft'!I446</f>
        <v>26106</v>
      </c>
      <c r="K445" s="7">
        <f>SUMIFS('[1]Pass Cars &amp; Totals'!$B$4:$B$95,'[1]Pass Cars &amp; Totals'!$A$4:$A$95,Worksheet!C445)</f>
        <v>30096</v>
      </c>
      <c r="M445" s="7">
        <f>SUMIFS('[1]Pass Cars &amp; Totals'!$C$4:$C$95,'[1]Pass Cars &amp; Totals'!$A$4:$A$95,Worksheet!C445)</f>
        <v>56389</v>
      </c>
      <c r="O445" s="8">
        <f>'[1]Worksheet vs Peoplesoft'!O446</f>
        <v>909.21</v>
      </c>
    </row>
    <row r="446" spans="1:15" ht="15" customHeight="1" x14ac:dyDescent="0.3">
      <c r="A446" s="3">
        <v>50</v>
      </c>
      <c r="C446" s="6" t="s">
        <v>408</v>
      </c>
      <c r="E446" t="s">
        <v>20</v>
      </c>
      <c r="G446" s="7">
        <v>10033</v>
      </c>
      <c r="I446" s="7">
        <f>'[1]Worksheet vs Peoplesoft'!I447</f>
        <v>10214</v>
      </c>
      <c r="K446" s="10"/>
      <c r="M446" s="10"/>
      <c r="O446" s="8">
        <f>'[1]Worksheet vs Peoplesoft'!O447</f>
        <v>59.14</v>
      </c>
    </row>
    <row r="447" spans="1:15" ht="15" customHeight="1" x14ac:dyDescent="0.3">
      <c r="A447" s="3">
        <v>50</v>
      </c>
      <c r="C447" s="6" t="s">
        <v>409</v>
      </c>
      <c r="E447" t="s">
        <v>20</v>
      </c>
      <c r="G447" s="7">
        <v>1691</v>
      </c>
      <c r="I447" s="7">
        <f>'[1]Worksheet vs Peoplesoft'!I448</f>
        <v>1777</v>
      </c>
      <c r="K447" s="10"/>
      <c r="M447" s="10"/>
      <c r="O447" s="8">
        <f>'[1]Worksheet vs Peoplesoft'!O448</f>
        <v>11.82</v>
      </c>
    </row>
    <row r="448" spans="1:15" ht="15" customHeight="1" x14ac:dyDescent="0.3">
      <c r="A448" s="3">
        <v>50</v>
      </c>
      <c r="C448" s="6" t="s">
        <v>410</v>
      </c>
      <c r="E448" t="s">
        <v>20</v>
      </c>
      <c r="G448" s="7">
        <v>1810</v>
      </c>
      <c r="I448" s="7">
        <f>'[1]Worksheet vs Peoplesoft'!I449</f>
        <v>1698</v>
      </c>
      <c r="K448" s="10"/>
      <c r="M448" s="10"/>
      <c r="O448" s="8">
        <f>'[1]Worksheet vs Peoplesoft'!O449</f>
        <v>14.67</v>
      </c>
    </row>
    <row r="449" spans="1:15" ht="15" customHeight="1" x14ac:dyDescent="0.3">
      <c r="A449" s="3">
        <v>50</v>
      </c>
      <c r="C449" s="6" t="s">
        <v>411</v>
      </c>
      <c r="E449" t="s">
        <v>20</v>
      </c>
      <c r="G449" s="7">
        <v>4588</v>
      </c>
      <c r="I449" s="7">
        <f>'[1]Worksheet vs Peoplesoft'!I450</f>
        <v>4696</v>
      </c>
      <c r="K449" s="10"/>
      <c r="M449" s="10"/>
      <c r="O449" s="8">
        <f>'[1]Worksheet vs Peoplesoft'!O450</f>
        <v>28.62</v>
      </c>
    </row>
    <row r="450" spans="1:15" ht="15" customHeight="1" x14ac:dyDescent="0.3">
      <c r="A450" s="3">
        <v>50</v>
      </c>
      <c r="C450" s="6" t="s">
        <v>412</v>
      </c>
      <c r="E450" t="s">
        <v>20</v>
      </c>
      <c r="G450" s="7">
        <v>1353</v>
      </c>
      <c r="I450" s="7">
        <f>'[1]Worksheet vs Peoplesoft'!I451</f>
        <v>1129</v>
      </c>
      <c r="K450" s="10"/>
      <c r="M450" s="10"/>
      <c r="O450" s="8">
        <f>'[1]Worksheet vs Peoplesoft'!O451</f>
        <v>16.21</v>
      </c>
    </row>
    <row r="451" spans="1:15" ht="15" customHeight="1" x14ac:dyDescent="0.3">
      <c r="A451" s="3">
        <v>50</v>
      </c>
      <c r="C451" s="6" t="s">
        <v>413</v>
      </c>
      <c r="E451" t="s">
        <v>20</v>
      </c>
      <c r="G451" s="7">
        <v>561</v>
      </c>
      <c r="I451" s="7">
        <f>'[1]Worksheet vs Peoplesoft'!I452</f>
        <v>475</v>
      </c>
      <c r="K451" s="10"/>
      <c r="M451" s="10"/>
      <c r="O451" s="8">
        <f>'[1]Worksheet vs Peoplesoft'!O452</f>
        <v>4.96</v>
      </c>
    </row>
    <row r="452" spans="1:15" s="12" customFormat="1" x14ac:dyDescent="0.3">
      <c r="A452" s="11"/>
      <c r="E452" s="12" t="s">
        <v>24</v>
      </c>
      <c r="G452" s="13">
        <f>SUM(G445:G451)</f>
        <v>47051</v>
      </c>
      <c r="H452" s="13">
        <f t="shared" ref="H452:O452" si="31">SUM(H445:H451)</f>
        <v>0</v>
      </c>
      <c r="I452" s="13">
        <f>SUM(I445:I451)</f>
        <v>46095</v>
      </c>
      <c r="K452" s="13">
        <f t="shared" si="31"/>
        <v>30096</v>
      </c>
      <c r="M452" s="13">
        <f t="shared" si="31"/>
        <v>56389</v>
      </c>
      <c r="O452" s="17">
        <f t="shared" si="31"/>
        <v>1044.6300000000001</v>
      </c>
    </row>
    <row r="453" spans="1:15" ht="15" customHeight="1" x14ac:dyDescent="0.3">
      <c r="A453" s="3">
        <v>51</v>
      </c>
      <c r="C453" s="6" t="s">
        <v>414</v>
      </c>
      <c r="E453" t="s">
        <v>18</v>
      </c>
      <c r="G453" s="7">
        <v>6643</v>
      </c>
      <c r="I453" s="7">
        <f>'[1]Worksheet vs Peoplesoft'!I454</f>
        <v>6368</v>
      </c>
      <c r="K453" s="7">
        <f>SUMIFS('[1]Pass Cars &amp; Totals'!$B$4:$B$95,'[1]Pass Cars &amp; Totals'!$A$4:$A$95,Worksheet!C453)</f>
        <v>6482</v>
      </c>
      <c r="M453" s="7">
        <f>SUMIFS('[1]Pass Cars &amp; Totals'!$C$4:$C$95,'[1]Pass Cars &amp; Totals'!$A$4:$A$95,Worksheet!C453)</f>
        <v>13412</v>
      </c>
      <c r="O453" s="8">
        <f>'[1]Worksheet vs Peoplesoft'!O454</f>
        <v>368.92</v>
      </c>
    </row>
    <row r="454" spans="1:15" ht="15" customHeight="1" x14ac:dyDescent="0.3">
      <c r="A454" s="3">
        <v>51</v>
      </c>
      <c r="C454" s="6" t="s">
        <v>415</v>
      </c>
      <c r="E454" t="s">
        <v>20</v>
      </c>
      <c r="G454" s="7">
        <v>2751</v>
      </c>
      <c r="I454" s="7">
        <f>'[1]Worksheet vs Peoplesoft'!I455</f>
        <v>2601</v>
      </c>
      <c r="K454" s="10"/>
      <c r="M454" s="10"/>
      <c r="O454" s="8">
        <f>'[1]Worksheet vs Peoplesoft'!O455</f>
        <v>20.36</v>
      </c>
    </row>
    <row r="455" spans="1:15" ht="15" customHeight="1" x14ac:dyDescent="0.3">
      <c r="A455" s="3">
        <v>51</v>
      </c>
      <c r="C455" s="6" t="s">
        <v>416</v>
      </c>
      <c r="E455" t="s">
        <v>20</v>
      </c>
      <c r="G455" s="7">
        <v>184</v>
      </c>
      <c r="I455" s="7">
        <f>'[1]Worksheet vs Peoplesoft'!I456</f>
        <v>166</v>
      </c>
      <c r="K455" s="10"/>
      <c r="M455" s="10"/>
      <c r="O455" s="8">
        <f>'[1]Worksheet vs Peoplesoft'!O456</f>
        <v>2.0299999999999998</v>
      </c>
    </row>
    <row r="456" spans="1:15" ht="15" customHeight="1" x14ac:dyDescent="0.3">
      <c r="A456" s="3">
        <v>51</v>
      </c>
      <c r="C456" s="6" t="s">
        <v>417</v>
      </c>
      <c r="E456" t="s">
        <v>20</v>
      </c>
      <c r="G456" s="7">
        <v>756</v>
      </c>
      <c r="I456" s="7">
        <f>'[1]Worksheet vs Peoplesoft'!I457</f>
        <v>677</v>
      </c>
      <c r="K456" s="10"/>
      <c r="M456" s="10"/>
      <c r="O456" s="8">
        <f>'[1]Worksheet vs Peoplesoft'!O457</f>
        <v>8.9499999999999993</v>
      </c>
    </row>
    <row r="457" spans="1:15" s="12" customFormat="1" x14ac:dyDescent="0.3">
      <c r="A457" s="11"/>
      <c r="E457" s="12" t="s">
        <v>24</v>
      </c>
      <c r="G457" s="13">
        <f>SUM(G453:G456)</f>
        <v>10334</v>
      </c>
      <c r="H457" s="13">
        <f t="shared" ref="H457:O457" si="32">SUM(H453:H456)</f>
        <v>0</v>
      </c>
      <c r="I457" s="13">
        <f>SUM(I453:I456)</f>
        <v>9812</v>
      </c>
      <c r="K457" s="13">
        <f t="shared" si="32"/>
        <v>6482</v>
      </c>
      <c r="M457" s="13">
        <f t="shared" si="32"/>
        <v>13412</v>
      </c>
      <c r="O457" s="17">
        <f t="shared" si="32"/>
        <v>400.26</v>
      </c>
    </row>
    <row r="458" spans="1:15" ht="15" customHeight="1" x14ac:dyDescent="0.3">
      <c r="A458" s="3">
        <v>52</v>
      </c>
      <c r="C458" s="6" t="s">
        <v>418</v>
      </c>
      <c r="E458" t="s">
        <v>18</v>
      </c>
      <c r="G458" s="7">
        <v>22530</v>
      </c>
      <c r="I458" s="7">
        <f>'[1]Worksheet vs Peoplesoft'!I459</f>
        <v>22171</v>
      </c>
      <c r="K458" s="7">
        <f>SUMIFS('[1]Pass Cars &amp; Totals'!$B$4:$B$95,'[1]Pass Cars &amp; Totals'!$A$4:$A$95,Worksheet!C458)</f>
        <v>21008</v>
      </c>
      <c r="M458" s="7">
        <f>SUMIFS('[1]Pass Cars &amp; Totals'!$C$4:$C$95,'[1]Pass Cars &amp; Totals'!$A$4:$A$95,Worksheet!C458)</f>
        <v>40252</v>
      </c>
      <c r="O458" s="8">
        <f>'[1]Worksheet vs Peoplesoft'!O459</f>
        <v>785.28</v>
      </c>
    </row>
    <row r="459" spans="1:15" ht="15" customHeight="1" x14ac:dyDescent="0.3">
      <c r="A459" s="3">
        <v>52</v>
      </c>
      <c r="C459" s="6" t="s">
        <v>419</v>
      </c>
      <c r="E459" t="s">
        <v>20</v>
      </c>
      <c r="G459" s="7">
        <v>11417</v>
      </c>
      <c r="I459" s="7">
        <f>'[1]Worksheet vs Peoplesoft'!I460</f>
        <v>11073</v>
      </c>
      <c r="K459" s="10"/>
      <c r="M459" s="10"/>
      <c r="O459" s="8">
        <f>'[1]Worksheet vs Peoplesoft'!O460</f>
        <v>65.209999999999994</v>
      </c>
    </row>
    <row r="460" spans="1:15" ht="15" customHeight="1" x14ac:dyDescent="0.3">
      <c r="A460" s="3">
        <v>52</v>
      </c>
      <c r="C460" s="6" t="s">
        <v>420</v>
      </c>
      <c r="E460" t="s">
        <v>20</v>
      </c>
      <c r="G460" s="7">
        <v>384</v>
      </c>
      <c r="I460" s="7">
        <f>'[1]Worksheet vs Peoplesoft'!I461</f>
        <v>317</v>
      </c>
      <c r="K460" s="10"/>
      <c r="M460" s="10"/>
      <c r="O460" s="8">
        <f>'[1]Worksheet vs Peoplesoft'!O461</f>
        <v>3.17</v>
      </c>
    </row>
    <row r="461" spans="1:15" ht="15" customHeight="1" x14ac:dyDescent="0.3">
      <c r="A461" s="3">
        <v>52</v>
      </c>
      <c r="C461" s="6" t="s">
        <v>421</v>
      </c>
      <c r="E461" t="s">
        <v>20</v>
      </c>
      <c r="G461" s="7">
        <v>888</v>
      </c>
      <c r="I461" s="7">
        <f>'[1]Worksheet vs Peoplesoft'!I462</f>
        <v>814</v>
      </c>
      <c r="K461" s="10"/>
      <c r="M461" s="10"/>
      <c r="O461" s="8">
        <f>'[1]Worksheet vs Peoplesoft'!O462</f>
        <v>5.58</v>
      </c>
    </row>
    <row r="462" spans="1:15" ht="15" customHeight="1" x14ac:dyDescent="0.3">
      <c r="A462" s="3">
        <v>52</v>
      </c>
      <c r="C462" s="6" t="s">
        <v>422</v>
      </c>
      <c r="E462" t="s">
        <v>20</v>
      </c>
      <c r="G462" s="7">
        <v>1265</v>
      </c>
      <c r="I462" s="7">
        <f>'[1]Worksheet vs Peoplesoft'!I463</f>
        <v>1161</v>
      </c>
      <c r="K462" s="10"/>
      <c r="M462" s="10"/>
      <c r="O462" s="8">
        <f>'[1]Worksheet vs Peoplesoft'!O463</f>
        <v>8.69</v>
      </c>
    </row>
    <row r="463" spans="1:15" ht="15" customHeight="1" x14ac:dyDescent="0.3">
      <c r="A463" s="3">
        <v>52</v>
      </c>
      <c r="C463" s="6" t="s">
        <v>423</v>
      </c>
      <c r="E463" t="s">
        <v>20</v>
      </c>
      <c r="G463" s="7">
        <v>482</v>
      </c>
      <c r="I463" s="7">
        <f>'[1]Worksheet vs Peoplesoft'!I464</f>
        <v>478</v>
      </c>
      <c r="K463" s="10"/>
      <c r="M463" s="10"/>
      <c r="O463" s="8">
        <f>'[1]Worksheet vs Peoplesoft'!O464</f>
        <v>3.39</v>
      </c>
    </row>
    <row r="464" spans="1:15" ht="15" customHeight="1" x14ac:dyDescent="0.3">
      <c r="A464" s="3">
        <v>52</v>
      </c>
      <c r="C464" s="6" t="s">
        <v>424</v>
      </c>
      <c r="E464" t="s">
        <v>20</v>
      </c>
      <c r="G464" s="7">
        <v>209</v>
      </c>
      <c r="I464" s="7">
        <f>'[1]Worksheet vs Peoplesoft'!I465</f>
        <v>199</v>
      </c>
      <c r="K464" s="10"/>
      <c r="M464" s="10"/>
      <c r="O464" s="8">
        <f>'[1]Worksheet vs Peoplesoft'!O465</f>
        <v>1.8</v>
      </c>
    </row>
    <row r="465" spans="1:15" s="12" customFormat="1" x14ac:dyDescent="0.3">
      <c r="A465" s="11"/>
      <c r="E465" s="12" t="s">
        <v>24</v>
      </c>
      <c r="G465" s="13">
        <f>SUM(G458:G464)</f>
        <v>37175</v>
      </c>
      <c r="H465" s="13">
        <f t="shared" ref="H465:O465" si="33">SUM(H458:H464)</f>
        <v>0</v>
      </c>
      <c r="I465" s="13">
        <f>SUM(I458:I464)</f>
        <v>36213</v>
      </c>
      <c r="K465" s="13">
        <f t="shared" si="33"/>
        <v>21008</v>
      </c>
      <c r="M465" s="13">
        <f t="shared" si="33"/>
        <v>40252</v>
      </c>
      <c r="O465" s="17">
        <f t="shared" si="33"/>
        <v>873.12</v>
      </c>
    </row>
    <row r="466" spans="1:15" ht="15" customHeight="1" x14ac:dyDescent="0.3">
      <c r="A466" s="3">
        <v>53</v>
      </c>
      <c r="C466" s="6" t="s">
        <v>425</v>
      </c>
      <c r="E466" t="s">
        <v>18</v>
      </c>
      <c r="G466" s="7">
        <v>50993</v>
      </c>
      <c r="I466" s="7">
        <f>'[1]Worksheet vs Peoplesoft'!I467</f>
        <v>53692</v>
      </c>
      <c r="K466" s="7">
        <f>SUMIFS('[1]Pass Cars &amp; Totals'!$B$4:$B$95,'[1]Pass Cars &amp; Totals'!$A$4:$A$95,Worksheet!C466)</f>
        <v>74088</v>
      </c>
      <c r="M466" s="7">
        <f>SUMIFS('[1]Pass Cars &amp; Totals'!$C$4:$C$95,'[1]Pass Cars &amp; Totals'!$A$4:$A$95,Worksheet!C466)</f>
        <v>109535</v>
      </c>
      <c r="O466" s="8">
        <f>'[1]Worksheet vs Peoplesoft'!O467</f>
        <v>709.52</v>
      </c>
    </row>
    <row r="467" spans="1:15" ht="15.75" customHeight="1" x14ac:dyDescent="0.3">
      <c r="A467" s="3">
        <v>53</v>
      </c>
      <c r="C467" s="9" t="s">
        <v>426</v>
      </c>
      <c r="E467" t="s">
        <v>20</v>
      </c>
      <c r="G467" s="7">
        <v>80405</v>
      </c>
      <c r="I467" s="7">
        <f>'[1]Worksheet vs Peoplesoft'!I468</f>
        <v>79168</v>
      </c>
      <c r="K467" s="10"/>
      <c r="M467" s="10"/>
      <c r="O467" s="8">
        <f>'[1]Worksheet vs Peoplesoft'!O468</f>
        <v>238.78</v>
      </c>
    </row>
    <row r="468" spans="1:15" ht="15" customHeight="1" x14ac:dyDescent="0.3">
      <c r="A468" s="3">
        <v>53</v>
      </c>
      <c r="C468" s="6" t="s">
        <v>427</v>
      </c>
      <c r="E468" t="s">
        <v>20</v>
      </c>
      <c r="G468" s="7">
        <v>6378</v>
      </c>
      <c r="I468" s="7">
        <f>'[1]Worksheet vs Peoplesoft'!I469</f>
        <v>6655</v>
      </c>
      <c r="K468" s="10"/>
      <c r="M468" s="10"/>
      <c r="O468" s="8">
        <f>'[1]Worksheet vs Peoplesoft'!O469</f>
        <v>34.979999999999997</v>
      </c>
    </row>
    <row r="469" spans="1:15" ht="15" customHeight="1" x14ac:dyDescent="0.3">
      <c r="A469" s="3">
        <v>53</v>
      </c>
      <c r="C469" s="6" t="s">
        <v>428</v>
      </c>
      <c r="E469" t="s">
        <v>20</v>
      </c>
      <c r="G469" s="7">
        <v>198</v>
      </c>
      <c r="I469" s="7">
        <f>'[1]Worksheet vs Peoplesoft'!I470</f>
        <v>203</v>
      </c>
      <c r="K469" s="10"/>
      <c r="M469" s="10"/>
      <c r="O469" s="8">
        <f>'[1]Worksheet vs Peoplesoft'!O470</f>
        <v>2.62</v>
      </c>
    </row>
    <row r="470" spans="1:15" s="12" customFormat="1" x14ac:dyDescent="0.3">
      <c r="A470" s="11"/>
      <c r="E470" s="12" t="s">
        <v>24</v>
      </c>
      <c r="G470" s="13">
        <f>SUM(G466:G469)</f>
        <v>137974</v>
      </c>
      <c r="H470" s="13">
        <f t="shared" ref="H470:O470" si="34">SUM(H466:H469)</f>
        <v>0</v>
      </c>
      <c r="I470" s="13">
        <f>SUM(I466:I469)</f>
        <v>139718</v>
      </c>
      <c r="K470" s="13">
        <f t="shared" si="34"/>
        <v>74088</v>
      </c>
      <c r="M470" s="13">
        <f t="shared" si="34"/>
        <v>109535</v>
      </c>
      <c r="O470" s="17">
        <f t="shared" si="34"/>
        <v>985.9</v>
      </c>
    </row>
    <row r="471" spans="1:15" ht="15" customHeight="1" x14ac:dyDescent="0.3">
      <c r="A471" s="3">
        <v>54</v>
      </c>
      <c r="C471" s="6" t="s">
        <v>106</v>
      </c>
      <c r="E471" t="s">
        <v>18</v>
      </c>
      <c r="G471" s="7">
        <v>16599</v>
      </c>
      <c r="I471" s="7">
        <f>'[1]Worksheet vs Peoplesoft'!I472</f>
        <v>16260</v>
      </c>
      <c r="K471" s="7">
        <f>SUMIFS('[1]Pass Cars &amp; Totals'!$B$4:$B$95,'[1]Pass Cars &amp; Totals'!$A$4:$A$95,Worksheet!C471)</f>
        <v>25053</v>
      </c>
      <c r="M471" s="7">
        <f>SUMIFS('[1]Pass Cars &amp; Totals'!$C$4:$C$95,'[1]Pass Cars &amp; Totals'!$A$4:$A$95,Worksheet!C471)</f>
        <v>46249</v>
      </c>
      <c r="O471" s="8">
        <f>'[1]Worksheet vs Peoplesoft'!O472</f>
        <v>820.38599999999997</v>
      </c>
    </row>
    <row r="472" spans="1:15" ht="15" customHeight="1" x14ac:dyDescent="0.3">
      <c r="A472" s="3">
        <v>54</v>
      </c>
      <c r="C472" s="6" t="s">
        <v>429</v>
      </c>
      <c r="E472" t="s">
        <v>20</v>
      </c>
      <c r="G472" s="7">
        <v>15915</v>
      </c>
      <c r="I472" s="7">
        <f>'[1]Worksheet vs Peoplesoft'!I473</f>
        <v>16306</v>
      </c>
      <c r="K472" s="10"/>
      <c r="M472" s="10"/>
      <c r="O472" s="8">
        <f>'[1]Worksheet vs Peoplesoft'!O473</f>
        <v>73.38</v>
      </c>
    </row>
    <row r="473" spans="1:15" ht="15" customHeight="1" x14ac:dyDescent="0.3">
      <c r="A473" s="3">
        <v>54</v>
      </c>
      <c r="C473" s="6" t="s">
        <v>430</v>
      </c>
      <c r="E473" t="s">
        <v>20</v>
      </c>
      <c r="G473" s="7">
        <v>66</v>
      </c>
      <c r="I473" s="7">
        <f>'[1]Worksheet vs Peoplesoft'!I474</f>
        <v>66</v>
      </c>
      <c r="K473" s="10"/>
      <c r="M473" s="10"/>
      <c r="O473" s="8">
        <f>'[1]Worksheet vs Peoplesoft'!O474</f>
        <v>1.76</v>
      </c>
    </row>
    <row r="474" spans="1:15" ht="15" customHeight="1" x14ac:dyDescent="0.3">
      <c r="A474" s="3">
        <v>54</v>
      </c>
      <c r="C474" s="6" t="s">
        <v>431</v>
      </c>
      <c r="E474" t="s">
        <v>20</v>
      </c>
      <c r="G474" s="7">
        <v>843</v>
      </c>
      <c r="I474" s="7">
        <f>'[1]Worksheet vs Peoplesoft'!I475</f>
        <v>711</v>
      </c>
      <c r="K474" s="10"/>
      <c r="M474" s="10"/>
      <c r="O474" s="8">
        <f>'[1]Worksheet vs Peoplesoft'!O475</f>
        <v>4.9000000000000004</v>
      </c>
    </row>
    <row r="475" spans="1:15" ht="15" customHeight="1" x14ac:dyDescent="0.3">
      <c r="A475" s="3">
        <v>54</v>
      </c>
      <c r="C475" s="6" t="s">
        <v>432</v>
      </c>
      <c r="E475" t="s">
        <v>20</v>
      </c>
      <c r="G475" s="7">
        <v>985</v>
      </c>
      <c r="I475" s="7">
        <f>'[1]Worksheet vs Peoplesoft'!I476</f>
        <v>1081</v>
      </c>
      <c r="K475" s="10"/>
      <c r="M475" s="10"/>
      <c r="O475" s="8">
        <f>'[1]Worksheet vs Peoplesoft'!O476</f>
        <v>6.86</v>
      </c>
    </row>
    <row r="476" spans="1:15" ht="15" customHeight="1" x14ac:dyDescent="0.3">
      <c r="A476" s="3">
        <v>54</v>
      </c>
      <c r="C476" s="6" t="s">
        <v>433</v>
      </c>
      <c r="E476" t="s">
        <v>20</v>
      </c>
      <c r="G476" s="7">
        <v>759</v>
      </c>
      <c r="I476" s="7">
        <f>'[1]Worksheet vs Peoplesoft'!I477</f>
        <v>711</v>
      </c>
      <c r="K476" s="10"/>
      <c r="M476" s="10"/>
      <c r="O476" s="8">
        <f>'[1]Worksheet vs Peoplesoft'!O477</f>
        <v>4.63</v>
      </c>
    </row>
    <row r="477" spans="1:15" ht="15" customHeight="1" x14ac:dyDescent="0.3">
      <c r="A477" s="3">
        <v>54</v>
      </c>
      <c r="C477" s="6" t="s">
        <v>434</v>
      </c>
      <c r="E477" t="s">
        <v>20</v>
      </c>
      <c r="G477" s="7">
        <v>636</v>
      </c>
      <c r="I477" s="7">
        <f>'[1]Worksheet vs Peoplesoft'!I478</f>
        <v>559</v>
      </c>
      <c r="K477" s="10"/>
      <c r="M477" s="10"/>
      <c r="O477" s="8">
        <f>'[1]Worksheet vs Peoplesoft'!O478</f>
        <v>3.53</v>
      </c>
    </row>
    <row r="478" spans="1:15" ht="15" customHeight="1" x14ac:dyDescent="0.3">
      <c r="A478" s="3">
        <v>54</v>
      </c>
      <c r="C478" s="6" t="s">
        <v>435</v>
      </c>
      <c r="E478" t="s">
        <v>20</v>
      </c>
      <c r="G478" s="7">
        <v>420</v>
      </c>
      <c r="I478" s="7">
        <f>'[1]Worksheet vs Peoplesoft'!I479</f>
        <v>427</v>
      </c>
      <c r="K478" s="10"/>
      <c r="M478" s="10"/>
      <c r="O478" s="8">
        <f>'[1]Worksheet vs Peoplesoft'!O479</f>
        <v>3.31</v>
      </c>
    </row>
    <row r="479" spans="1:15" ht="15" customHeight="1" x14ac:dyDescent="0.3">
      <c r="A479" s="3">
        <v>54</v>
      </c>
      <c r="C479" s="6" t="s">
        <v>436</v>
      </c>
      <c r="E479" t="s">
        <v>20</v>
      </c>
      <c r="G479" s="7">
        <v>958</v>
      </c>
      <c r="I479" s="7">
        <f>'[1]Worksheet vs Peoplesoft'!I480</f>
        <v>960</v>
      </c>
      <c r="K479" s="10"/>
      <c r="M479" s="10"/>
      <c r="O479" s="8">
        <f>'[1]Worksheet vs Peoplesoft'!O480</f>
        <v>6.11</v>
      </c>
    </row>
    <row r="480" spans="1:15" ht="15" customHeight="1" x14ac:dyDescent="0.3">
      <c r="A480" s="3">
        <v>54</v>
      </c>
      <c r="C480" s="6" t="s">
        <v>437</v>
      </c>
      <c r="E480" t="s">
        <v>20</v>
      </c>
      <c r="G480" s="7">
        <v>263</v>
      </c>
      <c r="I480" s="7">
        <f>'[1]Worksheet vs Peoplesoft'!I481</f>
        <v>237</v>
      </c>
      <c r="K480" s="10"/>
      <c r="M480" s="10"/>
      <c r="O480" s="8">
        <f>'[1]Worksheet vs Peoplesoft'!O481</f>
        <v>2.02</v>
      </c>
    </row>
    <row r="481" spans="1:15" ht="15" customHeight="1" x14ac:dyDescent="0.3">
      <c r="A481" s="3">
        <v>54</v>
      </c>
      <c r="C481" s="6" t="s">
        <v>438</v>
      </c>
      <c r="E481" t="s">
        <v>20</v>
      </c>
      <c r="G481" s="7">
        <v>333</v>
      </c>
      <c r="I481" s="7">
        <f>'[1]Worksheet vs Peoplesoft'!I482</f>
        <v>309</v>
      </c>
      <c r="K481" s="10"/>
      <c r="M481" s="10"/>
      <c r="O481" s="8">
        <f>'[1]Worksheet vs Peoplesoft'!O482</f>
        <v>3.42</v>
      </c>
    </row>
    <row r="482" spans="1:15" ht="15" customHeight="1" x14ac:dyDescent="0.3">
      <c r="A482" s="3">
        <v>54</v>
      </c>
      <c r="C482" s="6" t="s">
        <v>439</v>
      </c>
      <c r="E482" t="s">
        <v>20</v>
      </c>
      <c r="G482" s="7">
        <v>347</v>
      </c>
      <c r="I482" s="7">
        <f>'[1]Worksheet vs Peoplesoft'!I483</f>
        <v>309</v>
      </c>
      <c r="K482" s="10"/>
      <c r="M482" s="10"/>
      <c r="O482" s="8">
        <f>'[1]Worksheet vs Peoplesoft'!O483</f>
        <v>2.83</v>
      </c>
    </row>
    <row r="483" spans="1:15" s="12" customFormat="1" x14ac:dyDescent="0.3">
      <c r="A483" s="11"/>
      <c r="E483" s="12" t="s">
        <v>24</v>
      </c>
      <c r="G483" s="13">
        <f>SUM(G471:G482)</f>
        <v>38124</v>
      </c>
      <c r="H483" s="13">
        <f t="shared" ref="H483:O483" si="35">SUM(H471:H482)</f>
        <v>0</v>
      </c>
      <c r="I483" s="13">
        <f>SUM(I471:I482)</f>
        <v>37936</v>
      </c>
      <c r="K483" s="13">
        <f t="shared" si="35"/>
        <v>25053</v>
      </c>
      <c r="M483" s="13">
        <f t="shared" si="35"/>
        <v>46249</v>
      </c>
      <c r="O483" s="17">
        <f t="shared" si="35"/>
        <v>933.13599999999985</v>
      </c>
    </row>
    <row r="484" spans="1:15" ht="15" customHeight="1" x14ac:dyDescent="0.3">
      <c r="A484" s="3">
        <v>55</v>
      </c>
      <c r="C484" s="6" t="s">
        <v>440</v>
      </c>
      <c r="E484" t="s">
        <v>18</v>
      </c>
      <c r="G484" s="7">
        <v>43353</v>
      </c>
      <c r="I484" s="7">
        <f>'[1]Worksheet vs Peoplesoft'!I485</f>
        <v>44618</v>
      </c>
      <c r="K484" s="7">
        <f>SUMIFS('[1]Pass Cars &amp; Totals'!$B$4:$B$95,'[1]Pass Cars &amp; Totals'!$A$4:$A$95,Worksheet!C484)</f>
        <v>49174</v>
      </c>
      <c r="M484" s="7">
        <f>SUMIFS('[1]Pass Cars &amp; Totals'!$C$4:$C$95,'[1]Pass Cars &amp; Totals'!$A$4:$A$95,Worksheet!C484)</f>
        <v>91721</v>
      </c>
      <c r="O484" s="8">
        <f>'[1]Worksheet vs Peoplesoft'!O485</f>
        <v>679.29</v>
      </c>
    </row>
    <row r="485" spans="1:15" ht="15" customHeight="1" x14ac:dyDescent="0.3">
      <c r="A485" s="3">
        <v>55</v>
      </c>
      <c r="C485" s="6" t="s">
        <v>441</v>
      </c>
      <c r="E485" t="s">
        <v>20</v>
      </c>
      <c r="G485" s="7">
        <v>11828</v>
      </c>
      <c r="I485" s="7">
        <f>'[1]Worksheet vs Peoplesoft'!I486</f>
        <v>11932</v>
      </c>
      <c r="K485" s="10"/>
      <c r="M485" s="10"/>
      <c r="O485" s="8">
        <f>'[1]Worksheet vs Peoplesoft'!O486</f>
        <v>80.2</v>
      </c>
    </row>
    <row r="486" spans="1:15" ht="15" customHeight="1" x14ac:dyDescent="0.3">
      <c r="A486" s="3">
        <v>55</v>
      </c>
      <c r="C486" s="6" t="s">
        <v>442</v>
      </c>
      <c r="E486" t="s">
        <v>20</v>
      </c>
      <c r="G486" s="7">
        <v>9326</v>
      </c>
      <c r="I486" s="7">
        <f>'[1]Worksheet vs Peoplesoft'!I487</f>
        <v>9411</v>
      </c>
      <c r="K486" s="10"/>
      <c r="M486" s="10"/>
      <c r="O486" s="8">
        <f>'[1]Worksheet vs Peoplesoft'!O487</f>
        <v>47.73</v>
      </c>
    </row>
    <row r="487" spans="1:15" ht="15" customHeight="1" x14ac:dyDescent="0.3">
      <c r="A487" s="3">
        <v>55</v>
      </c>
      <c r="C487" s="6" t="s">
        <v>443</v>
      </c>
      <c r="E487" t="s">
        <v>20</v>
      </c>
      <c r="G487" s="7">
        <v>81</v>
      </c>
      <c r="I487" s="7">
        <f>'[1]Worksheet vs Peoplesoft'!I488</f>
        <v>95</v>
      </c>
      <c r="K487" s="10"/>
      <c r="M487" s="10"/>
      <c r="O487" s="8">
        <f>'[1]Worksheet vs Peoplesoft'!O488</f>
        <v>0.83</v>
      </c>
    </row>
    <row r="488" spans="1:15" ht="15" customHeight="1" x14ac:dyDescent="0.3">
      <c r="A488" s="3">
        <v>55</v>
      </c>
      <c r="C488" s="6" t="s">
        <v>444</v>
      </c>
      <c r="E488" t="s">
        <v>20</v>
      </c>
      <c r="G488" s="7">
        <v>1598</v>
      </c>
      <c r="I488" s="7">
        <f>'[1]Worksheet vs Peoplesoft'!I489</f>
        <v>2511</v>
      </c>
      <c r="K488" s="10"/>
      <c r="M488" s="10"/>
      <c r="O488" s="8">
        <f>'[1]Worksheet vs Peoplesoft'!O489</f>
        <v>10.050000000000001</v>
      </c>
    </row>
    <row r="489" spans="1:15" ht="15" customHeight="1" x14ac:dyDescent="0.3">
      <c r="A489" s="3">
        <v>55</v>
      </c>
      <c r="C489" s="6" t="s">
        <v>445</v>
      </c>
      <c r="E489" t="s">
        <v>20</v>
      </c>
      <c r="G489" s="7">
        <v>986</v>
      </c>
      <c r="I489" s="7">
        <f>'[1]Worksheet vs Peoplesoft'!I490</f>
        <v>1014</v>
      </c>
      <c r="K489" s="10"/>
      <c r="M489" s="10"/>
      <c r="O489" s="8">
        <f>'[1]Worksheet vs Peoplesoft'!O490</f>
        <v>5.6</v>
      </c>
    </row>
    <row r="490" spans="1:15" ht="15" customHeight="1" x14ac:dyDescent="0.3">
      <c r="A490" s="3">
        <v>55</v>
      </c>
      <c r="C490" s="6" t="s">
        <v>446</v>
      </c>
      <c r="E490" t="s">
        <v>20</v>
      </c>
      <c r="G490" s="7">
        <v>659</v>
      </c>
      <c r="I490" s="7">
        <f>'[1]Worksheet vs Peoplesoft'!I491</f>
        <v>556</v>
      </c>
      <c r="K490" s="10"/>
      <c r="M490" s="10"/>
      <c r="O490" s="8">
        <f>'[1]Worksheet vs Peoplesoft'!O491</f>
        <v>3.53</v>
      </c>
    </row>
    <row r="491" spans="1:15" ht="15.75" customHeight="1" x14ac:dyDescent="0.3">
      <c r="A491" s="3">
        <v>55</v>
      </c>
      <c r="C491" s="9" t="s">
        <v>447</v>
      </c>
      <c r="E491" t="s">
        <v>20</v>
      </c>
      <c r="G491" s="7">
        <v>1063</v>
      </c>
      <c r="I491" s="7">
        <f>'[1]Worksheet vs Peoplesoft'!I492</f>
        <v>1643</v>
      </c>
      <c r="K491" s="10"/>
      <c r="M491" s="10"/>
      <c r="O491" s="8">
        <f>'[1]Worksheet vs Peoplesoft'!O492</f>
        <v>6.51</v>
      </c>
    </row>
    <row r="492" spans="1:15" s="12" customFormat="1" x14ac:dyDescent="0.3">
      <c r="A492" s="11"/>
      <c r="E492" s="12" t="s">
        <v>24</v>
      </c>
      <c r="G492" s="13">
        <f>SUM(G484:G491)</f>
        <v>68894</v>
      </c>
      <c r="H492" s="13">
        <f t="shared" ref="H492:O492" si="36">SUM(H484:H491)</f>
        <v>0</v>
      </c>
      <c r="I492" s="13">
        <f>SUM(I484:I491)</f>
        <v>71780</v>
      </c>
      <c r="K492" s="13">
        <f t="shared" si="36"/>
        <v>49174</v>
      </c>
      <c r="M492" s="13">
        <f t="shared" si="36"/>
        <v>91721</v>
      </c>
      <c r="O492" s="17">
        <f t="shared" si="36"/>
        <v>833.74</v>
      </c>
    </row>
    <row r="493" spans="1:15" ht="15" customHeight="1" x14ac:dyDescent="0.3">
      <c r="A493" s="3">
        <v>56</v>
      </c>
      <c r="C493" s="6" t="s">
        <v>448</v>
      </c>
      <c r="E493" t="s">
        <v>18</v>
      </c>
      <c r="G493" s="7">
        <v>9205</v>
      </c>
      <c r="I493" s="7">
        <f>'[1]Worksheet vs Peoplesoft'!I494</f>
        <v>9072</v>
      </c>
      <c r="K493" s="7">
        <f>SUMIFS('[1]Pass Cars &amp; Totals'!$B$4:$B$95,'[1]Pass Cars &amp; Totals'!$A$4:$A$95,Worksheet!C493)</f>
        <v>9882</v>
      </c>
      <c r="M493" s="7">
        <f>SUMIFS('[1]Pass Cars &amp; Totals'!$C$4:$C$95,'[1]Pass Cars &amp; Totals'!$A$4:$A$95,Worksheet!C493)</f>
        <v>19813</v>
      </c>
      <c r="O493" s="8">
        <f>'[1]Worksheet vs Peoplesoft'!O494</f>
        <v>657.54</v>
      </c>
    </row>
    <row r="494" spans="1:15" ht="15" customHeight="1" x14ac:dyDescent="0.3">
      <c r="A494" s="3">
        <v>56</v>
      </c>
      <c r="C494" s="6" t="s">
        <v>449</v>
      </c>
      <c r="E494" t="s">
        <v>20</v>
      </c>
      <c r="G494" s="7">
        <v>997</v>
      </c>
      <c r="I494" s="7">
        <f>'[1]Worksheet vs Peoplesoft'!I495</f>
        <v>939</v>
      </c>
      <c r="K494" s="10"/>
      <c r="M494" s="10"/>
      <c r="O494" s="8">
        <f>'[1]Worksheet vs Peoplesoft'!O495</f>
        <v>7.06</v>
      </c>
    </row>
    <row r="495" spans="1:15" ht="15" customHeight="1" x14ac:dyDescent="0.3">
      <c r="A495" s="3">
        <v>56</v>
      </c>
      <c r="C495" s="6" t="s">
        <v>450</v>
      </c>
      <c r="E495" t="s">
        <v>20</v>
      </c>
      <c r="G495" s="7">
        <v>1043</v>
      </c>
      <c r="I495" s="7">
        <f>'[1]Worksheet vs Peoplesoft'!I496</f>
        <v>980</v>
      </c>
      <c r="K495" s="10"/>
      <c r="M495" s="10"/>
      <c r="O495" s="8">
        <f>'[1]Worksheet vs Peoplesoft'!O496</f>
        <v>7.71</v>
      </c>
    </row>
    <row r="496" spans="1:15" ht="15" customHeight="1" x14ac:dyDescent="0.3">
      <c r="A496" s="3">
        <v>56</v>
      </c>
      <c r="C496" s="6" t="s">
        <v>451</v>
      </c>
      <c r="E496" t="s">
        <v>20</v>
      </c>
      <c r="G496" s="7">
        <v>1748</v>
      </c>
      <c r="I496" s="7">
        <f>'[1]Worksheet vs Peoplesoft'!I497</f>
        <v>1641</v>
      </c>
      <c r="K496" s="10"/>
      <c r="M496" s="10"/>
      <c r="O496" s="8">
        <f>'[1]Worksheet vs Peoplesoft'!O497</f>
        <v>13.74</v>
      </c>
    </row>
    <row r="497" spans="1:15" ht="15" customHeight="1" x14ac:dyDescent="0.3">
      <c r="A497" s="3">
        <v>56</v>
      </c>
      <c r="C497" s="6" t="s">
        <v>452</v>
      </c>
      <c r="E497" t="s">
        <v>20</v>
      </c>
      <c r="G497" s="7">
        <v>1129</v>
      </c>
      <c r="I497" s="7">
        <f>'[1]Worksheet vs Peoplesoft'!I498</f>
        <v>1081</v>
      </c>
      <c r="K497" s="10"/>
      <c r="M497" s="10"/>
      <c r="O497" s="8">
        <f>'[1]Worksheet vs Peoplesoft'!O498</f>
        <v>12.82</v>
      </c>
    </row>
    <row r="498" spans="1:15" ht="15" customHeight="1" x14ac:dyDescent="0.3">
      <c r="A498" s="3">
        <v>56</v>
      </c>
      <c r="C498" s="6" t="s">
        <v>453</v>
      </c>
      <c r="E498" t="s">
        <v>20</v>
      </c>
      <c r="G498" s="7">
        <v>122</v>
      </c>
      <c r="I498" s="7">
        <f>'[1]Worksheet vs Peoplesoft'!I499</f>
        <v>117</v>
      </c>
      <c r="K498" s="10"/>
      <c r="M498" s="10"/>
      <c r="O498" s="8">
        <f>'[1]Worksheet vs Peoplesoft'!O499</f>
        <v>2.12</v>
      </c>
    </row>
    <row r="499" spans="1:15" s="12" customFormat="1" x14ac:dyDescent="0.3">
      <c r="A499" s="11"/>
      <c r="E499" s="12" t="s">
        <v>24</v>
      </c>
      <c r="G499" s="13">
        <f>SUM(G493:G498)</f>
        <v>14244</v>
      </c>
      <c r="H499" s="13">
        <f t="shared" ref="H499:O499" si="37">SUM(H493:H498)</f>
        <v>0</v>
      </c>
      <c r="I499" s="13">
        <f>SUM(I493:I498)</f>
        <v>13830</v>
      </c>
      <c r="K499" s="13">
        <f t="shared" si="37"/>
        <v>9882</v>
      </c>
      <c r="M499" s="13">
        <f t="shared" si="37"/>
        <v>19813</v>
      </c>
      <c r="O499" s="17">
        <f t="shared" si="37"/>
        <v>700.99</v>
      </c>
    </row>
    <row r="500" spans="1:15" ht="15" customHeight="1" x14ac:dyDescent="0.3">
      <c r="A500" s="3">
        <v>57</v>
      </c>
      <c r="C500" s="6" t="s">
        <v>454</v>
      </c>
      <c r="E500" t="s">
        <v>18</v>
      </c>
      <c r="G500" s="16">
        <v>26117</v>
      </c>
      <c r="I500" s="7">
        <f>'[1]Worksheet vs Peoplesoft'!I501</f>
        <v>25558</v>
      </c>
      <c r="K500" s="16">
        <f>SUMIFS('[1]Pass Cars &amp; Totals'!$B$4:$B$95,'[1]Pass Cars &amp; Totals'!$A$4:$A$95,Worksheet!C500)</f>
        <v>30603</v>
      </c>
      <c r="M500" s="16">
        <f>SUMIFS('[1]Pass Cars &amp; Totals'!$C$4:$C$95,'[1]Pass Cars &amp; Totals'!$A$4:$A$95,Worksheet!C500)</f>
        <v>57503</v>
      </c>
      <c r="O500" s="8">
        <f>'[1]Worksheet vs Peoplesoft'!O501</f>
        <v>812.17</v>
      </c>
    </row>
    <row r="501" spans="1:15" ht="15" customHeight="1" x14ac:dyDescent="0.3">
      <c r="A501" s="3">
        <v>57</v>
      </c>
      <c r="C501" s="6" t="s">
        <v>455</v>
      </c>
      <c r="E501" t="s">
        <v>20</v>
      </c>
      <c r="G501" s="7">
        <v>9862</v>
      </c>
      <c r="I501" s="7">
        <f>'[1]Worksheet vs Peoplesoft'!I502</f>
        <v>10271</v>
      </c>
      <c r="K501" s="10"/>
      <c r="M501" s="10"/>
      <c r="O501" s="8">
        <f>'[1]Worksheet vs Peoplesoft'!O502</f>
        <v>49.42</v>
      </c>
    </row>
    <row r="502" spans="1:15" ht="15" customHeight="1" x14ac:dyDescent="0.3">
      <c r="A502" s="3">
        <v>57</v>
      </c>
      <c r="C502" s="6" t="s">
        <v>456</v>
      </c>
      <c r="E502" t="s">
        <v>20</v>
      </c>
      <c r="G502" s="7">
        <v>4405</v>
      </c>
      <c r="I502" s="7">
        <f>'[1]Worksheet vs Peoplesoft'!I503</f>
        <v>4568</v>
      </c>
      <c r="K502" s="10"/>
      <c r="M502" s="10"/>
      <c r="O502" s="8">
        <f>'[1]Worksheet vs Peoplesoft'!O503</f>
        <v>21.07</v>
      </c>
    </row>
    <row r="503" spans="1:15" ht="15" customHeight="1" x14ac:dyDescent="0.3">
      <c r="A503" s="3">
        <v>57</v>
      </c>
      <c r="C503" s="6" t="s">
        <v>457</v>
      </c>
      <c r="E503" t="s">
        <v>20</v>
      </c>
      <c r="G503" s="7">
        <v>2349</v>
      </c>
      <c r="I503" s="7">
        <f>'[1]Worksheet vs Peoplesoft'!I504</f>
        <v>2222</v>
      </c>
      <c r="K503" s="10"/>
      <c r="M503" s="10"/>
      <c r="O503" s="8">
        <f>'[1]Worksheet vs Peoplesoft'!O504</f>
        <v>16.16</v>
      </c>
    </row>
    <row r="504" spans="1:15" ht="15" customHeight="1" x14ac:dyDescent="0.3">
      <c r="A504" s="3">
        <v>57</v>
      </c>
      <c r="C504" s="6" t="s">
        <v>458</v>
      </c>
      <c r="E504" t="s">
        <v>20</v>
      </c>
      <c r="G504" s="7">
        <v>2401</v>
      </c>
      <c r="I504" s="7">
        <f>'[1]Worksheet vs Peoplesoft'!I505</f>
        <v>2438</v>
      </c>
      <c r="K504" s="10"/>
      <c r="M504" s="10"/>
      <c r="O504" s="8">
        <f>'[1]Worksheet vs Peoplesoft'!O505</f>
        <v>14.11</v>
      </c>
    </row>
    <row r="505" spans="1:15" ht="15" customHeight="1" x14ac:dyDescent="0.3">
      <c r="A505" s="3">
        <v>57</v>
      </c>
      <c r="C505" s="6" t="s">
        <v>459</v>
      </c>
      <c r="E505" t="s">
        <v>20</v>
      </c>
      <c r="G505" s="7">
        <v>512</v>
      </c>
      <c r="I505" s="7">
        <f>'[1]Worksheet vs Peoplesoft'!I506</f>
        <v>487</v>
      </c>
      <c r="K505" s="10"/>
      <c r="M505" s="10"/>
      <c r="O505" s="8">
        <f>'[1]Worksheet vs Peoplesoft'!O506</f>
        <v>3.09</v>
      </c>
    </row>
    <row r="506" spans="1:15" ht="15" customHeight="1" x14ac:dyDescent="0.3">
      <c r="A506" s="3">
        <v>57</v>
      </c>
      <c r="C506" s="6" t="s">
        <v>460</v>
      </c>
      <c r="E506" t="s">
        <v>20</v>
      </c>
      <c r="G506" s="7">
        <v>1361</v>
      </c>
      <c r="I506" s="7">
        <f>'[1]Worksheet vs Peoplesoft'!I507</f>
        <v>1322</v>
      </c>
      <c r="K506" s="10"/>
      <c r="M506" s="10"/>
      <c r="O506" s="8">
        <f>'[1]Worksheet vs Peoplesoft'!O507</f>
        <v>13.79</v>
      </c>
    </row>
    <row r="507" spans="1:15" s="12" customFormat="1" x14ac:dyDescent="0.3">
      <c r="A507" s="11"/>
      <c r="E507" s="12" t="s">
        <v>24</v>
      </c>
      <c r="G507" s="13">
        <f>SUM(G500:G506)</f>
        <v>47007</v>
      </c>
      <c r="H507" s="13">
        <f t="shared" ref="H507:O507" si="38">SUM(H500:H506)</f>
        <v>0</v>
      </c>
      <c r="I507" s="13">
        <f>SUM(I500:I506)</f>
        <v>46866</v>
      </c>
      <c r="K507" s="13">
        <f t="shared" si="38"/>
        <v>30603</v>
      </c>
      <c r="M507" s="13">
        <f t="shared" si="38"/>
        <v>57503</v>
      </c>
      <c r="O507" s="17">
        <f t="shared" si="38"/>
        <v>929.81</v>
      </c>
    </row>
    <row r="508" spans="1:15" ht="15" customHeight="1" x14ac:dyDescent="0.3">
      <c r="A508" s="3">
        <v>58</v>
      </c>
      <c r="C508" s="6" t="s">
        <v>461</v>
      </c>
      <c r="E508" t="s">
        <v>18</v>
      </c>
      <c r="G508" s="7">
        <v>3824</v>
      </c>
      <c r="I508" s="7">
        <f>'[1]Worksheet vs Peoplesoft'!I509</f>
        <v>3692</v>
      </c>
      <c r="K508" s="7">
        <f>SUMIFS('[1]Pass Cars &amp; Totals'!$B$4:$B$95,'[1]Pass Cars &amp; Totals'!$A$4:$A$95,Worksheet!C508)</f>
        <v>4135</v>
      </c>
      <c r="M508" s="7">
        <f>SUMIFS('[1]Pass Cars &amp; Totals'!$C$4:$C$95,'[1]Pass Cars &amp; Totals'!$A$4:$A$95,Worksheet!C508)</f>
        <v>7833</v>
      </c>
      <c r="O508" s="8">
        <f>'[1]Worksheet vs Peoplesoft'!O509</f>
        <v>135.13999999999999</v>
      </c>
    </row>
    <row r="509" spans="1:15" ht="15" customHeight="1" x14ac:dyDescent="0.3">
      <c r="A509" s="3">
        <v>58</v>
      </c>
      <c r="C509" s="6" t="s">
        <v>462</v>
      </c>
      <c r="E509" t="s">
        <v>20</v>
      </c>
      <c r="G509" s="7">
        <v>2304</v>
      </c>
      <c r="I509" s="7">
        <f>'[1]Worksheet vs Peoplesoft'!I510</f>
        <v>2248</v>
      </c>
      <c r="K509" s="10"/>
      <c r="M509" s="10"/>
      <c r="O509" s="8">
        <f>'[1]Worksheet vs Peoplesoft'!O510</f>
        <v>11.96</v>
      </c>
    </row>
    <row r="510" spans="1:15" s="12" customFormat="1" x14ac:dyDescent="0.3">
      <c r="A510" s="11"/>
      <c r="E510" s="12" t="s">
        <v>24</v>
      </c>
      <c r="G510" s="13">
        <f>SUM(G508:G509)</f>
        <v>6128</v>
      </c>
      <c r="H510" s="13">
        <f t="shared" ref="H510:O510" si="39">SUM(H508:H509)</f>
        <v>0</v>
      </c>
      <c r="I510" s="13">
        <f>SUM(I508:I509)</f>
        <v>5940</v>
      </c>
      <c r="K510" s="13">
        <f t="shared" si="39"/>
        <v>4135</v>
      </c>
      <c r="M510" s="13">
        <f t="shared" si="39"/>
        <v>7833</v>
      </c>
      <c r="O510" s="17">
        <f t="shared" si="39"/>
        <v>147.1</v>
      </c>
    </row>
    <row r="511" spans="1:15" ht="15" customHeight="1" x14ac:dyDescent="0.3">
      <c r="A511" s="3">
        <v>59</v>
      </c>
      <c r="C511" s="6" t="s">
        <v>463</v>
      </c>
      <c r="E511" t="s">
        <v>18</v>
      </c>
      <c r="G511" s="7">
        <v>11640</v>
      </c>
      <c r="I511" s="7">
        <f>'[1]Worksheet vs Peoplesoft'!I512</f>
        <v>11830</v>
      </c>
      <c r="K511" s="7">
        <f>SUMIFS('[1]Pass Cars &amp; Totals'!$B$4:$B$95,'[1]Pass Cars &amp; Totals'!$A$4:$A$95,Worksheet!C511)</f>
        <v>11986</v>
      </c>
      <c r="M511" s="7">
        <f>SUMIFS('[1]Pass Cars &amp; Totals'!$C$4:$C$95,'[1]Pass Cars &amp; Totals'!$A$4:$A$95,Worksheet!C511)</f>
        <v>25691</v>
      </c>
      <c r="O511" s="8">
        <f>'[1]Worksheet vs Peoplesoft'!O512</f>
        <v>590.36</v>
      </c>
    </row>
    <row r="512" spans="1:15" ht="15" customHeight="1" x14ac:dyDescent="0.3">
      <c r="A512" s="3">
        <v>59</v>
      </c>
      <c r="C512" s="6" t="s">
        <v>464</v>
      </c>
      <c r="E512" t="s">
        <v>20</v>
      </c>
      <c r="G512" s="7">
        <v>1807</v>
      </c>
      <c r="I512" s="7">
        <f>'[1]Worksheet vs Peoplesoft'!I513</f>
        <v>1722</v>
      </c>
      <c r="K512" s="10"/>
      <c r="M512" s="10"/>
      <c r="O512" s="8">
        <f>'[1]Worksheet vs Peoplesoft'!O513</f>
        <v>17.23</v>
      </c>
    </row>
    <row r="513" spans="1:15" ht="15" customHeight="1" x14ac:dyDescent="0.3">
      <c r="A513" s="3">
        <v>59</v>
      </c>
      <c r="C513" s="6" t="s">
        <v>465</v>
      </c>
      <c r="E513" t="s">
        <v>20</v>
      </c>
      <c r="G513" s="7">
        <v>2142</v>
      </c>
      <c r="I513" s="7">
        <f>'[1]Worksheet vs Peoplesoft'!I514</f>
        <v>2108</v>
      </c>
      <c r="K513" s="10"/>
      <c r="M513" s="10"/>
      <c r="O513" s="8">
        <f>'[1]Worksheet vs Peoplesoft'!O514</f>
        <v>19.45</v>
      </c>
    </row>
    <row r="514" spans="1:15" ht="15" customHeight="1" x14ac:dyDescent="0.3">
      <c r="A514" s="3">
        <v>59</v>
      </c>
      <c r="C514" s="6" t="s">
        <v>466</v>
      </c>
      <c r="E514" t="s">
        <v>20</v>
      </c>
      <c r="G514" s="7">
        <v>3677</v>
      </c>
      <c r="I514" s="7">
        <f>'[1]Worksheet vs Peoplesoft'!I515</f>
        <v>3666</v>
      </c>
      <c r="K514" s="10"/>
      <c r="M514" s="10"/>
      <c r="O514" s="8">
        <f>'[1]Worksheet vs Peoplesoft'!O515</f>
        <v>24.26</v>
      </c>
    </row>
    <row r="515" spans="1:15" ht="15.75" customHeight="1" x14ac:dyDescent="0.3">
      <c r="A515" s="3">
        <v>59</v>
      </c>
      <c r="C515" s="9" t="s">
        <v>467</v>
      </c>
      <c r="E515" t="s">
        <v>20</v>
      </c>
      <c r="G515" s="7">
        <v>574</v>
      </c>
      <c r="I515" s="7">
        <f>'[1]Worksheet vs Peoplesoft'!I516</f>
        <v>541</v>
      </c>
      <c r="K515" s="10"/>
      <c r="M515" s="10"/>
      <c r="O515" s="8">
        <f>'[1]Worksheet vs Peoplesoft'!O516</f>
        <v>8.24</v>
      </c>
    </row>
    <row r="516" spans="1:15" s="12" customFormat="1" x14ac:dyDescent="0.3">
      <c r="A516" s="11"/>
      <c r="E516" s="12" t="s">
        <v>24</v>
      </c>
      <c r="G516" s="13">
        <f>SUM(G511:G515)</f>
        <v>19840</v>
      </c>
      <c r="H516" s="13">
        <f t="shared" ref="H516:O516" si="40">SUM(H511:H515)</f>
        <v>0</v>
      </c>
      <c r="I516" s="13">
        <f>SUM(I511:I515)</f>
        <v>19867</v>
      </c>
      <c r="K516" s="13">
        <f t="shared" si="40"/>
        <v>11986</v>
      </c>
      <c r="M516" s="13">
        <f t="shared" si="40"/>
        <v>25691</v>
      </c>
      <c r="O516" s="17">
        <f t="shared" si="40"/>
        <v>659.54000000000008</v>
      </c>
    </row>
    <row r="517" spans="1:15" ht="15" customHeight="1" x14ac:dyDescent="0.3">
      <c r="A517" s="3">
        <v>60</v>
      </c>
      <c r="C517" s="6" t="s">
        <v>468</v>
      </c>
      <c r="E517" t="s">
        <v>18</v>
      </c>
      <c r="G517" s="7">
        <v>18532</v>
      </c>
      <c r="I517" s="7">
        <f>'[1]Worksheet vs Peoplesoft'!I518</f>
        <v>18025</v>
      </c>
      <c r="K517" s="7">
        <f>SUMIFS('[1]Pass Cars &amp; Totals'!$B$4:$B$95,'[1]Pass Cars &amp; Totals'!$A$4:$A$95,Worksheet!C517)</f>
        <v>13847</v>
      </c>
      <c r="M517" s="7">
        <f>SUMIFS('[1]Pass Cars &amp; Totals'!$C$4:$C$95,'[1]Pass Cars &amp; Totals'!$A$4:$A$95,Worksheet!C517)</f>
        <v>28582</v>
      </c>
      <c r="O517" s="8">
        <f>'[1]Worksheet vs Peoplesoft'!O518</f>
        <v>623.64</v>
      </c>
    </row>
    <row r="518" spans="1:15" ht="15" customHeight="1" x14ac:dyDescent="0.3">
      <c r="A518" s="3">
        <v>60</v>
      </c>
      <c r="C518" s="6" t="s">
        <v>469</v>
      </c>
      <c r="E518" t="s">
        <v>20</v>
      </c>
      <c r="G518" s="7">
        <v>826</v>
      </c>
      <c r="I518" s="7">
        <f>'[1]Worksheet vs Peoplesoft'!I519</f>
        <v>842</v>
      </c>
      <c r="K518" s="10"/>
      <c r="M518" s="10"/>
      <c r="O518" s="8">
        <f>'[1]Worksheet vs Peoplesoft'!O519</f>
        <v>5.98</v>
      </c>
    </row>
    <row r="519" spans="1:15" ht="15" customHeight="1" x14ac:dyDescent="0.3">
      <c r="A519" s="3">
        <v>60</v>
      </c>
      <c r="C519" s="6" t="s">
        <v>470</v>
      </c>
      <c r="E519" t="s">
        <v>20</v>
      </c>
      <c r="G519" s="7">
        <v>2217</v>
      </c>
      <c r="I519" s="7">
        <f>'[1]Worksheet vs Peoplesoft'!I520</f>
        <v>2454</v>
      </c>
      <c r="K519" s="10"/>
      <c r="M519" s="10"/>
      <c r="O519" s="8">
        <f>'[1]Worksheet vs Peoplesoft'!O520</f>
        <v>18.12</v>
      </c>
    </row>
    <row r="520" spans="1:15" s="12" customFormat="1" x14ac:dyDescent="0.3">
      <c r="A520" s="11"/>
      <c r="E520" s="12" t="s">
        <v>24</v>
      </c>
      <c r="G520" s="13">
        <f>SUM(G517:G519)</f>
        <v>21575</v>
      </c>
      <c r="H520" s="13">
        <f t="shared" ref="H520:O520" si="41">SUM(H517:H519)</f>
        <v>0</v>
      </c>
      <c r="I520" s="13">
        <f>SUM(I517:I519)</f>
        <v>21321</v>
      </c>
      <c r="K520" s="13">
        <f t="shared" si="41"/>
        <v>13847</v>
      </c>
      <c r="M520" s="13">
        <f t="shared" si="41"/>
        <v>28582</v>
      </c>
      <c r="O520" s="17">
        <f t="shared" si="41"/>
        <v>647.74</v>
      </c>
    </row>
    <row r="521" spans="1:15" ht="15" customHeight="1" x14ac:dyDescent="0.3">
      <c r="A521" s="3">
        <v>61</v>
      </c>
      <c r="C521" s="6" t="s">
        <v>471</v>
      </c>
      <c r="E521" t="s">
        <v>18</v>
      </c>
      <c r="G521" s="7">
        <v>11991</v>
      </c>
      <c r="I521" s="7">
        <f>'[1]Worksheet vs Peoplesoft'!I522</f>
        <v>11283</v>
      </c>
      <c r="K521" s="7">
        <f>SUMIFS('[1]Pass Cars &amp; Totals'!$B$4:$B$95,'[1]Pass Cars &amp; Totals'!$A$4:$A$95,Worksheet!C521)</f>
        <v>9171</v>
      </c>
      <c r="M521" s="7">
        <f>SUMIFS('[1]Pass Cars &amp; Totals'!$C$4:$C$95,'[1]Pass Cars &amp; Totals'!$A$4:$A$95,Worksheet!C521)</f>
        <v>20456</v>
      </c>
      <c r="O521" s="8">
        <f>'[1]Worksheet vs Peoplesoft'!O522</f>
        <v>732.91</v>
      </c>
    </row>
    <row r="522" spans="1:15" ht="15" customHeight="1" x14ac:dyDescent="0.3">
      <c r="A522" s="3">
        <v>61</v>
      </c>
      <c r="C522" s="6" t="s">
        <v>472</v>
      </c>
      <c r="E522" t="s">
        <v>20</v>
      </c>
      <c r="G522" s="7">
        <v>335</v>
      </c>
      <c r="I522" s="7">
        <f>'[1]Worksheet vs Peoplesoft'!I523</f>
        <v>269</v>
      </c>
      <c r="K522" s="10"/>
      <c r="M522" s="10"/>
      <c r="O522" s="8">
        <f>'[1]Worksheet vs Peoplesoft'!O523</f>
        <v>3.7</v>
      </c>
    </row>
    <row r="523" spans="1:15" ht="15" customHeight="1" x14ac:dyDescent="0.3">
      <c r="A523" s="3">
        <v>61</v>
      </c>
      <c r="C523" s="6" t="s">
        <v>473</v>
      </c>
      <c r="E523" t="s">
        <v>20</v>
      </c>
      <c r="G523" s="7">
        <v>324</v>
      </c>
      <c r="I523" s="7">
        <f>'[1]Worksheet vs Peoplesoft'!I524</f>
        <v>274</v>
      </c>
      <c r="K523" s="10"/>
      <c r="M523" s="10"/>
      <c r="O523" s="8">
        <f>'[1]Worksheet vs Peoplesoft'!O524</f>
        <v>2.37</v>
      </c>
    </row>
    <row r="524" spans="1:15" ht="15" customHeight="1" x14ac:dyDescent="0.3">
      <c r="A524" s="3">
        <v>61</v>
      </c>
      <c r="C524" s="6" t="s">
        <v>474</v>
      </c>
      <c r="E524" t="s">
        <v>20</v>
      </c>
      <c r="G524" s="7">
        <v>1022</v>
      </c>
      <c r="I524" s="7">
        <f>'[1]Worksheet vs Peoplesoft'!I525</f>
        <v>921</v>
      </c>
      <c r="K524" s="10"/>
      <c r="M524" s="10"/>
      <c r="O524" s="8">
        <f>'[1]Worksheet vs Peoplesoft'!O525</f>
        <v>11.03</v>
      </c>
    </row>
    <row r="525" spans="1:15" ht="15" customHeight="1" x14ac:dyDescent="0.3">
      <c r="A525" s="3">
        <v>61</v>
      </c>
      <c r="C525" s="6" t="s">
        <v>475</v>
      </c>
      <c r="E525" t="s">
        <v>20</v>
      </c>
      <c r="G525" s="7">
        <v>2607</v>
      </c>
      <c r="I525" s="7">
        <f>'[1]Worksheet vs Peoplesoft'!I526</f>
        <v>2510</v>
      </c>
      <c r="K525" s="10"/>
      <c r="M525" s="10"/>
      <c r="O525" s="8">
        <f>'[1]Worksheet vs Peoplesoft'!O526</f>
        <v>18.61</v>
      </c>
    </row>
    <row r="526" spans="1:15" ht="15" customHeight="1" x14ac:dyDescent="0.3">
      <c r="A526" s="3">
        <v>61</v>
      </c>
      <c r="C526" s="6" t="s">
        <v>476</v>
      </c>
      <c r="E526" t="s">
        <v>20</v>
      </c>
      <c r="G526" s="7">
        <v>725</v>
      </c>
      <c r="I526" s="7">
        <f>'[1]Worksheet vs Peoplesoft'!I527</f>
        <v>636</v>
      </c>
      <c r="K526" s="10"/>
      <c r="M526" s="10"/>
      <c r="O526" s="8">
        <f>'[1]Worksheet vs Peoplesoft'!O527</f>
        <v>5.56</v>
      </c>
    </row>
    <row r="527" spans="1:15" ht="15" customHeight="1" x14ac:dyDescent="0.3">
      <c r="A527" s="3">
        <v>61</v>
      </c>
      <c r="C527" s="6" t="s">
        <v>477</v>
      </c>
      <c r="E527" t="s">
        <v>20</v>
      </c>
      <c r="G527" s="7">
        <v>335</v>
      </c>
      <c r="I527" s="7">
        <f>'[1]Worksheet vs Peoplesoft'!I528</f>
        <v>263</v>
      </c>
      <c r="K527" s="10"/>
      <c r="M527" s="10"/>
      <c r="O527" s="8">
        <f>'[1]Worksheet vs Peoplesoft'!O528</f>
        <v>4.21</v>
      </c>
    </row>
    <row r="528" spans="1:15" s="12" customFormat="1" x14ac:dyDescent="0.3">
      <c r="A528" s="11"/>
      <c r="E528" s="12" t="s">
        <v>24</v>
      </c>
      <c r="G528" s="13">
        <f>SUM(G521:G527)</f>
        <v>17339</v>
      </c>
      <c r="H528" s="13">
        <f t="shared" ref="H528:O528" si="42">SUM(H521:H527)</f>
        <v>0</v>
      </c>
      <c r="I528" s="13">
        <f>SUM(I521:I527)</f>
        <v>16156</v>
      </c>
      <c r="K528" s="13">
        <f t="shared" si="42"/>
        <v>9171</v>
      </c>
      <c r="M528" s="13">
        <f t="shared" si="42"/>
        <v>20456</v>
      </c>
      <c r="O528" s="17">
        <f t="shared" si="42"/>
        <v>778.39</v>
      </c>
    </row>
    <row r="529" spans="1:15" ht="15" customHeight="1" x14ac:dyDescent="0.3">
      <c r="A529" s="3">
        <v>62</v>
      </c>
      <c r="C529" s="6" t="s">
        <v>478</v>
      </c>
      <c r="E529" t="s">
        <v>18</v>
      </c>
      <c r="G529" s="7">
        <v>10118</v>
      </c>
      <c r="I529" s="7">
        <f>'[1]Worksheet vs Peoplesoft'!I530</f>
        <v>9793</v>
      </c>
      <c r="K529" s="7">
        <f>SUMIFS('[1]Pass Cars &amp; Totals'!$B$4:$B$95,'[1]Pass Cars &amp; Totals'!$A$4:$A$95,Worksheet!C529)</f>
        <v>12121</v>
      </c>
      <c r="M529" s="7">
        <f>SUMIFS('[1]Pass Cars &amp; Totals'!$C$4:$C$95,'[1]Pass Cars &amp; Totals'!$A$4:$A$95,Worksheet!C529)</f>
        <v>24438</v>
      </c>
      <c r="O529" s="8">
        <f>'[1]Worksheet vs Peoplesoft'!O530</f>
        <v>484.62</v>
      </c>
    </row>
    <row r="530" spans="1:15" ht="15" customHeight="1" x14ac:dyDescent="0.3">
      <c r="A530" s="3">
        <v>62</v>
      </c>
      <c r="C530" s="6" t="s">
        <v>479</v>
      </c>
      <c r="E530" t="s">
        <v>20</v>
      </c>
      <c r="G530" s="7">
        <v>7272</v>
      </c>
      <c r="I530" s="7">
        <f>'[1]Worksheet vs Peoplesoft'!I531</f>
        <v>7506</v>
      </c>
      <c r="K530" s="10"/>
      <c r="M530" s="10"/>
      <c r="O530" s="8">
        <f>'[1]Worksheet vs Peoplesoft'!O531</f>
        <v>47.16</v>
      </c>
    </row>
    <row r="531" spans="1:15" ht="15" customHeight="1" x14ac:dyDescent="0.3">
      <c r="A531" s="3">
        <v>62</v>
      </c>
      <c r="C531" s="6" t="s">
        <v>480</v>
      </c>
      <c r="E531" t="s">
        <v>20</v>
      </c>
      <c r="G531" s="7">
        <v>1563</v>
      </c>
      <c r="I531" s="7">
        <f>'[1]Worksheet vs Peoplesoft'!I532</f>
        <v>1524</v>
      </c>
      <c r="K531" s="10"/>
      <c r="M531" s="10"/>
      <c r="O531" s="8">
        <f>'[1]Worksheet vs Peoplesoft'!O532</f>
        <v>14.5</v>
      </c>
    </row>
    <row r="532" spans="1:15" ht="15" customHeight="1" x14ac:dyDescent="0.3">
      <c r="A532" s="3">
        <v>62</v>
      </c>
      <c r="C532" s="6" t="s">
        <v>481</v>
      </c>
      <c r="E532" t="s">
        <v>20</v>
      </c>
      <c r="G532" s="7">
        <v>385</v>
      </c>
      <c r="I532" s="7">
        <f>'[1]Worksheet vs Peoplesoft'!I533</f>
        <v>347</v>
      </c>
      <c r="K532" s="10"/>
      <c r="M532" s="10"/>
      <c r="O532" s="8">
        <f>'[1]Worksheet vs Peoplesoft'!O533</f>
        <v>3.64</v>
      </c>
    </row>
    <row r="533" spans="1:15" s="12" customFormat="1" x14ac:dyDescent="0.3">
      <c r="A533" s="11"/>
      <c r="E533" s="12" t="s">
        <v>24</v>
      </c>
      <c r="G533" s="13">
        <f>SUM(G529:G532)</f>
        <v>19338</v>
      </c>
      <c r="H533" s="13">
        <f t="shared" ref="H533:O533" si="43">SUM(H529:H532)</f>
        <v>0</v>
      </c>
      <c r="I533" s="13">
        <f>SUM(I529:I532)</f>
        <v>19170</v>
      </c>
      <c r="K533" s="13">
        <f t="shared" si="43"/>
        <v>12121</v>
      </c>
      <c r="M533" s="13">
        <f t="shared" si="43"/>
        <v>24438</v>
      </c>
      <c r="O533" s="17">
        <f t="shared" si="43"/>
        <v>549.91999999999996</v>
      </c>
    </row>
    <row r="534" spans="1:15" ht="15" customHeight="1" x14ac:dyDescent="0.3">
      <c r="A534" s="3">
        <v>63</v>
      </c>
      <c r="C534" s="6" t="s">
        <v>482</v>
      </c>
      <c r="E534" t="s">
        <v>18</v>
      </c>
      <c r="G534" s="7">
        <v>9391</v>
      </c>
      <c r="I534" s="7">
        <f>'[1]Worksheet vs Peoplesoft'!I535</f>
        <v>9010</v>
      </c>
      <c r="K534" s="7">
        <f>SUMIFS('[1]Pass Cars &amp; Totals'!$B$4:$B$95,'[1]Pass Cars &amp; Totals'!$A$4:$A$95,Worksheet!C534)</f>
        <v>7987</v>
      </c>
      <c r="M534" s="7">
        <f>SUMIFS('[1]Pass Cars &amp; Totals'!$C$4:$C$95,'[1]Pass Cars &amp; Totals'!$A$4:$A$95,Worksheet!C534)</f>
        <v>17496</v>
      </c>
      <c r="O534" s="8">
        <f>'[1]Worksheet vs Peoplesoft'!O535</f>
        <v>544.46</v>
      </c>
    </row>
    <row r="535" spans="1:15" ht="15" customHeight="1" x14ac:dyDescent="0.3">
      <c r="A535" s="3">
        <v>63</v>
      </c>
      <c r="C535" s="6" t="s">
        <v>483</v>
      </c>
      <c r="E535" t="s">
        <v>20</v>
      </c>
      <c r="G535" s="7">
        <v>2383</v>
      </c>
      <c r="I535" s="7">
        <f>'[1]Worksheet vs Peoplesoft'!I536</f>
        <v>2304</v>
      </c>
      <c r="K535" s="10"/>
      <c r="M535" s="10"/>
      <c r="O535" s="8">
        <f>'[1]Worksheet vs Peoplesoft'!O536</f>
        <v>18.920000000000002</v>
      </c>
    </row>
    <row r="536" spans="1:15" ht="15" customHeight="1" x14ac:dyDescent="0.3">
      <c r="A536" s="3">
        <v>63</v>
      </c>
      <c r="C536" s="6" t="s">
        <v>484</v>
      </c>
      <c r="E536" t="s">
        <v>20</v>
      </c>
      <c r="G536" s="7">
        <v>207</v>
      </c>
      <c r="I536" s="7">
        <f>'[1]Worksheet vs Peoplesoft'!I537</f>
        <v>172</v>
      </c>
      <c r="K536" s="10"/>
      <c r="M536" s="10"/>
      <c r="O536" s="8">
        <f>'[1]Worksheet vs Peoplesoft'!O537</f>
        <v>2.04</v>
      </c>
    </row>
    <row r="537" spans="1:15" ht="15" customHeight="1" x14ac:dyDescent="0.3">
      <c r="A537" s="3">
        <v>63</v>
      </c>
      <c r="C537" s="6" t="s">
        <v>485</v>
      </c>
      <c r="E537" t="s">
        <v>20</v>
      </c>
      <c r="G537" s="7">
        <v>864</v>
      </c>
      <c r="I537" s="7">
        <f>'[1]Worksheet vs Peoplesoft'!I538</f>
        <v>764</v>
      </c>
      <c r="K537" s="10"/>
      <c r="M537" s="10"/>
      <c r="O537" s="8">
        <f>'[1]Worksheet vs Peoplesoft'!O538</f>
        <v>9.27</v>
      </c>
    </row>
    <row r="538" spans="1:15" s="12" customFormat="1" x14ac:dyDescent="0.3">
      <c r="A538" s="11"/>
      <c r="E538" s="12" t="s">
        <v>24</v>
      </c>
      <c r="G538" s="13">
        <f>SUM(G534:G537)</f>
        <v>12845</v>
      </c>
      <c r="H538" s="13">
        <f t="shared" ref="H538:O538" si="44">SUM(H534:H537)</f>
        <v>0</v>
      </c>
      <c r="I538" s="13">
        <f>SUM(I534:I537)</f>
        <v>12250</v>
      </c>
      <c r="K538" s="13">
        <f t="shared" si="44"/>
        <v>7987</v>
      </c>
      <c r="M538" s="13">
        <f t="shared" si="44"/>
        <v>17496</v>
      </c>
      <c r="O538" s="17">
        <f t="shared" si="44"/>
        <v>574.68999999999994</v>
      </c>
    </row>
    <row r="539" spans="1:15" ht="15" customHeight="1" x14ac:dyDescent="0.3">
      <c r="A539" s="3">
        <v>64</v>
      </c>
      <c r="C539" s="6" t="s">
        <v>486</v>
      </c>
      <c r="E539" t="s">
        <v>18</v>
      </c>
      <c r="G539" s="7">
        <v>68487</v>
      </c>
      <c r="I539" s="7">
        <f>'[1]Worksheet vs Peoplesoft'!I540</f>
        <v>71254</v>
      </c>
      <c r="K539" s="7">
        <f>SUMIFS('[1]Pass Cars &amp; Totals'!$B$4:$B$95,'[1]Pass Cars &amp; Totals'!$A$4:$A$95,Worksheet!C539)</f>
        <v>117228</v>
      </c>
      <c r="M539" s="7">
        <f>SUMIFS('[1]Pass Cars &amp; Totals'!$C$4:$C$95,'[1]Pass Cars &amp; Totals'!$A$4:$A$95,Worksheet!C539)</f>
        <v>177157</v>
      </c>
      <c r="O539" s="8">
        <f>'[1]Worksheet vs Peoplesoft'!O540</f>
        <v>787.44699999999989</v>
      </c>
    </row>
    <row r="540" spans="1:15" ht="15" customHeight="1" x14ac:dyDescent="0.3">
      <c r="A540" s="3">
        <v>64</v>
      </c>
      <c r="C540" s="6" t="s">
        <v>487</v>
      </c>
      <c r="E540" t="s">
        <v>20</v>
      </c>
      <c r="G540" s="7">
        <v>31730</v>
      </c>
      <c r="I540" s="7">
        <f>'[1]Worksheet vs Peoplesoft'!I541</f>
        <v>34151</v>
      </c>
      <c r="K540" s="10"/>
      <c r="M540" s="10"/>
      <c r="O540" s="8">
        <f>'[1]Worksheet vs Peoplesoft'!O541</f>
        <v>173.58</v>
      </c>
    </row>
    <row r="541" spans="1:15" ht="15" customHeight="1" x14ac:dyDescent="0.3">
      <c r="A541" s="3">
        <v>64</v>
      </c>
      <c r="C541" s="6" t="s">
        <v>488</v>
      </c>
      <c r="E541" t="s">
        <v>20</v>
      </c>
      <c r="G541" s="16">
        <v>36828</v>
      </c>
      <c r="I541" s="7">
        <f>'[1]Worksheet vs Peoplesoft'!I542</f>
        <v>37926</v>
      </c>
      <c r="K541" s="10"/>
      <c r="M541" s="10"/>
      <c r="O541" s="8">
        <f>'[1]Worksheet vs Peoplesoft'!O542</f>
        <v>160.36000000000001</v>
      </c>
    </row>
    <row r="542" spans="1:15" ht="15" customHeight="1" x14ac:dyDescent="0.3">
      <c r="A542" s="3">
        <v>64</v>
      </c>
      <c r="C542" s="6" t="s">
        <v>489</v>
      </c>
      <c r="E542" t="s">
        <v>20</v>
      </c>
      <c r="G542" s="7">
        <v>13068</v>
      </c>
      <c r="I542" s="7">
        <f>'[1]Worksheet vs Peoplesoft'!I543</f>
        <v>14241</v>
      </c>
      <c r="K542" s="10"/>
      <c r="M542" s="10"/>
      <c r="O542" s="8">
        <f>'[1]Worksheet vs Peoplesoft'!O543</f>
        <v>79.47</v>
      </c>
    </row>
    <row r="543" spans="1:15" ht="15" customHeight="1" x14ac:dyDescent="0.3">
      <c r="A543" s="3">
        <v>64</v>
      </c>
      <c r="C543" s="6" t="s">
        <v>490</v>
      </c>
      <c r="E543" t="s">
        <v>20</v>
      </c>
      <c r="G543" s="7">
        <v>613</v>
      </c>
      <c r="I543" s="7">
        <f>'[1]Worksheet vs Peoplesoft'!I544</f>
        <v>599</v>
      </c>
      <c r="K543" s="10"/>
      <c r="M543" s="10"/>
      <c r="O543" s="8">
        <f>'[1]Worksheet vs Peoplesoft'!O544</f>
        <v>27.1</v>
      </c>
    </row>
    <row r="544" spans="1:15" ht="15" customHeight="1" x14ac:dyDescent="0.3">
      <c r="A544" s="3">
        <v>64</v>
      </c>
      <c r="C544" s="6" t="s">
        <v>491</v>
      </c>
      <c r="E544" t="s">
        <v>20</v>
      </c>
      <c r="G544" s="7">
        <v>1156</v>
      </c>
      <c r="I544" s="7">
        <f>'[1]Worksheet vs Peoplesoft'!I545</f>
        <v>2055</v>
      </c>
      <c r="K544" s="10"/>
      <c r="M544" s="10"/>
      <c r="O544" s="8">
        <f>'[1]Worksheet vs Peoplesoft'!O545</f>
        <v>15.31</v>
      </c>
    </row>
    <row r="545" spans="1:15" ht="15" customHeight="1" x14ac:dyDescent="0.3">
      <c r="A545" s="3">
        <v>64</v>
      </c>
      <c r="C545" s="6" t="s">
        <v>492</v>
      </c>
      <c r="E545" t="s">
        <v>20</v>
      </c>
      <c r="G545" s="7">
        <v>182</v>
      </c>
      <c r="I545" s="7">
        <f>'[1]Worksheet vs Peoplesoft'!I546</f>
        <v>234</v>
      </c>
      <c r="K545" s="10"/>
      <c r="M545" s="10"/>
      <c r="O545" s="8">
        <f>'[1]Worksheet vs Peoplesoft'!O546</f>
        <v>7.08</v>
      </c>
    </row>
    <row r="546" spans="1:15" ht="15" customHeight="1" x14ac:dyDescent="0.3">
      <c r="A546" s="3">
        <v>64</v>
      </c>
      <c r="C546" s="6" t="s">
        <v>493</v>
      </c>
      <c r="E546" t="s">
        <v>20</v>
      </c>
      <c r="G546" s="7">
        <v>3724</v>
      </c>
      <c r="I546" s="7">
        <f>'[1]Worksheet vs Peoplesoft'!I547</f>
        <v>3755</v>
      </c>
      <c r="K546" s="10"/>
      <c r="M546" s="10"/>
      <c r="O546" s="8">
        <f>'[1]Worksheet vs Peoplesoft'!O547</f>
        <v>15.52</v>
      </c>
    </row>
    <row r="547" spans="1:15" ht="15" customHeight="1" x14ac:dyDescent="0.3">
      <c r="A547" s="3">
        <v>64</v>
      </c>
      <c r="C547" s="6" t="s">
        <v>494</v>
      </c>
      <c r="E547" t="s">
        <v>20</v>
      </c>
      <c r="G547" s="7">
        <v>1879</v>
      </c>
      <c r="I547" s="7">
        <f>'[1]Worksheet vs Peoplesoft'!I548</f>
        <v>2028</v>
      </c>
      <c r="K547" s="10"/>
      <c r="M547" s="10"/>
      <c r="O547" s="8">
        <f>'[1]Worksheet vs Peoplesoft'!O548</f>
        <v>10.61</v>
      </c>
    </row>
    <row r="548" spans="1:15" ht="15" customHeight="1" x14ac:dyDescent="0.3">
      <c r="A548" s="3">
        <v>64</v>
      </c>
      <c r="C548" s="6" t="s">
        <v>495</v>
      </c>
      <c r="E548" t="s">
        <v>20</v>
      </c>
      <c r="G548" s="7">
        <v>1110</v>
      </c>
      <c r="I548" s="7">
        <f>'[1]Worksheet vs Peoplesoft'!I549</f>
        <v>1168</v>
      </c>
      <c r="K548" s="10"/>
      <c r="M548" s="10"/>
      <c r="O548" s="8">
        <f>'[1]Worksheet vs Peoplesoft'!O549</f>
        <v>10.36</v>
      </c>
    </row>
    <row r="549" spans="1:15" ht="15" customHeight="1" x14ac:dyDescent="0.3">
      <c r="A549" s="3">
        <v>64</v>
      </c>
      <c r="C549" s="6" t="s">
        <v>496</v>
      </c>
      <c r="E549" t="s">
        <v>20</v>
      </c>
      <c r="G549" s="7">
        <v>4858</v>
      </c>
      <c r="I549" s="7">
        <f>'[1]Worksheet vs Peoplesoft'!I550</f>
        <v>5210</v>
      </c>
      <c r="K549" s="10"/>
      <c r="M549" s="10"/>
      <c r="O549" s="8">
        <f>'[1]Worksheet vs Peoplesoft'!O550</f>
        <v>39.363000000000014</v>
      </c>
    </row>
    <row r="550" spans="1:15" ht="15" customHeight="1" x14ac:dyDescent="0.3">
      <c r="A550" s="3">
        <v>64</v>
      </c>
      <c r="C550" s="6" t="s">
        <v>497</v>
      </c>
      <c r="E550" t="s">
        <v>20</v>
      </c>
      <c r="G550" s="7">
        <v>708</v>
      </c>
      <c r="I550" s="7">
        <f>'[1]Worksheet vs Peoplesoft'!I551</f>
        <v>594</v>
      </c>
      <c r="K550" s="10"/>
      <c r="M550" s="10"/>
      <c r="O550" s="8">
        <f>'[1]Worksheet vs Peoplesoft'!O551</f>
        <v>9.76</v>
      </c>
    </row>
    <row r="551" spans="1:15" s="12" customFormat="1" x14ac:dyDescent="0.3">
      <c r="A551" s="11"/>
      <c r="E551" s="12" t="s">
        <v>24</v>
      </c>
      <c r="G551" s="13">
        <f>SUM(G539:G550)</f>
        <v>164343</v>
      </c>
      <c r="H551" s="13">
        <f t="shared" ref="H551:O551" si="45">SUM(H539:H550)</f>
        <v>0</v>
      </c>
      <c r="I551" s="13">
        <f>SUM(I539:I550)</f>
        <v>173215</v>
      </c>
      <c r="K551" s="13">
        <f t="shared" si="45"/>
        <v>117228</v>
      </c>
      <c r="M551" s="13">
        <f t="shared" si="45"/>
        <v>177157</v>
      </c>
      <c r="O551" s="17">
        <f t="shared" si="45"/>
        <v>1335.9599999999996</v>
      </c>
    </row>
    <row r="552" spans="1:15" ht="15" customHeight="1" x14ac:dyDescent="0.3">
      <c r="A552" s="3">
        <v>65</v>
      </c>
      <c r="C552" s="6" t="s">
        <v>498</v>
      </c>
      <c r="E552" t="s">
        <v>18</v>
      </c>
      <c r="G552" s="7">
        <v>16672</v>
      </c>
      <c r="I552" s="7">
        <f>'[1]Worksheet vs Peoplesoft'!I553</f>
        <v>16378</v>
      </c>
      <c r="K552" s="7">
        <f>SUMIFS('[1]Pass Cars &amp; Totals'!$B$4:$B$95,'[1]Pass Cars &amp; Totals'!$A$4:$A$95,Worksheet!C552)</f>
        <v>16453</v>
      </c>
      <c r="M552" s="7">
        <f>SUMIFS('[1]Pass Cars &amp; Totals'!$C$4:$C$95,'[1]Pass Cars &amp; Totals'!$A$4:$A$95,Worksheet!C552)</f>
        <v>35127</v>
      </c>
      <c r="O552" s="8">
        <f>'[1]Worksheet vs Peoplesoft'!O553</f>
        <v>704.64</v>
      </c>
    </row>
    <row r="553" spans="1:15" ht="15" customHeight="1" x14ac:dyDescent="0.3">
      <c r="A553" s="3">
        <v>65</v>
      </c>
      <c r="C553" s="6" t="s">
        <v>499</v>
      </c>
      <c r="E553" t="s">
        <v>20</v>
      </c>
      <c r="G553" s="7">
        <v>6687</v>
      </c>
      <c r="I553" s="7">
        <f>'[1]Worksheet vs Peoplesoft'!I554</f>
        <v>6493</v>
      </c>
      <c r="K553" s="10"/>
      <c r="M553" s="10"/>
      <c r="O553" s="8">
        <f>'[1]Worksheet vs Peoplesoft'!O554</f>
        <v>45.59</v>
      </c>
    </row>
    <row r="554" spans="1:15" ht="15" customHeight="1" x14ac:dyDescent="0.3">
      <c r="A554" s="3">
        <v>65</v>
      </c>
      <c r="C554" s="6" t="s">
        <v>500</v>
      </c>
      <c r="E554" t="s">
        <v>20</v>
      </c>
      <c r="G554" s="7">
        <v>545</v>
      </c>
      <c r="I554" s="7">
        <f>'[1]Worksheet vs Peoplesoft'!I555</f>
        <v>552</v>
      </c>
      <c r="K554" s="10"/>
      <c r="M554" s="10"/>
      <c r="O554" s="8">
        <f>'[1]Worksheet vs Peoplesoft'!O555</f>
        <v>5.69</v>
      </c>
    </row>
    <row r="555" spans="1:15" ht="15" customHeight="1" x14ac:dyDescent="0.3">
      <c r="A555" s="3">
        <v>65</v>
      </c>
      <c r="C555" s="6" t="s">
        <v>501</v>
      </c>
      <c r="E555" t="s">
        <v>20</v>
      </c>
      <c r="G555" s="7">
        <v>172</v>
      </c>
      <c r="I555" s="7">
        <f>'[1]Worksheet vs Peoplesoft'!I556</f>
        <v>143</v>
      </c>
      <c r="K555" s="10"/>
      <c r="M555" s="10"/>
      <c r="O555" s="8">
        <f>'[1]Worksheet vs Peoplesoft'!O556</f>
        <v>1.99</v>
      </c>
    </row>
    <row r="556" spans="1:15" ht="15" customHeight="1" x14ac:dyDescent="0.3">
      <c r="A556" s="3">
        <v>65</v>
      </c>
      <c r="C556" s="6" t="s">
        <v>502</v>
      </c>
      <c r="E556" t="s">
        <v>20</v>
      </c>
      <c r="G556" s="7">
        <v>789</v>
      </c>
      <c r="I556" s="7">
        <f>'[1]Worksheet vs Peoplesoft'!I557</f>
        <v>690</v>
      </c>
      <c r="K556" s="10"/>
      <c r="M556" s="10"/>
      <c r="O556" s="8">
        <f>'[1]Worksheet vs Peoplesoft'!O557</f>
        <v>7.75</v>
      </c>
    </row>
    <row r="557" spans="1:15" ht="15" customHeight="1" x14ac:dyDescent="0.3">
      <c r="A557" s="3">
        <v>65</v>
      </c>
      <c r="C557" s="6" t="s">
        <v>503</v>
      </c>
      <c r="E557" t="s">
        <v>20</v>
      </c>
      <c r="G557" s="7">
        <v>1045</v>
      </c>
      <c r="I557" s="7">
        <f>'[1]Worksheet vs Peoplesoft'!I558</f>
        <v>966</v>
      </c>
      <c r="K557" s="10"/>
      <c r="M557" s="10"/>
      <c r="O557" s="8">
        <f>'[1]Worksheet vs Peoplesoft'!O558</f>
        <v>8.92</v>
      </c>
    </row>
    <row r="558" spans="1:15" s="12" customFormat="1" x14ac:dyDescent="0.3">
      <c r="A558" s="11"/>
      <c r="E558" s="12" t="s">
        <v>24</v>
      </c>
      <c r="G558" s="13">
        <f>SUM(G552:G557)</f>
        <v>25910</v>
      </c>
      <c r="H558" s="13">
        <f t="shared" ref="H558:O558" si="46">SUM(H552:H557)</f>
        <v>0</v>
      </c>
      <c r="I558" s="13">
        <f>SUM(I552:I557)</f>
        <v>25222</v>
      </c>
      <c r="K558" s="13">
        <f t="shared" si="46"/>
        <v>16453</v>
      </c>
      <c r="M558" s="13">
        <f t="shared" si="46"/>
        <v>35127</v>
      </c>
      <c r="O558" s="17">
        <f t="shared" si="46"/>
        <v>774.58</v>
      </c>
    </row>
    <row r="559" spans="1:15" ht="15" customHeight="1" x14ac:dyDescent="0.3">
      <c r="A559" s="3">
        <v>66</v>
      </c>
      <c r="C559" s="6" t="s">
        <v>504</v>
      </c>
      <c r="E559" t="s">
        <v>18</v>
      </c>
      <c r="G559" s="7">
        <v>9201</v>
      </c>
      <c r="I559" s="7">
        <f>'[1]Worksheet vs Peoplesoft'!I560</f>
        <v>8603</v>
      </c>
      <c r="K559" s="7">
        <f>SUMIFS('[1]Pass Cars &amp; Totals'!$B$4:$B$95,'[1]Pass Cars &amp; Totals'!$A$4:$A$95,Worksheet!C559)</f>
        <v>8082</v>
      </c>
      <c r="M559" s="7">
        <f>SUMIFS('[1]Pass Cars &amp; Totals'!$C$4:$C$95,'[1]Pass Cars &amp; Totals'!$A$4:$A$95,Worksheet!C559)</f>
        <v>18588</v>
      </c>
      <c r="O559" s="8">
        <f>'[1]Worksheet vs Peoplesoft'!O560</f>
        <v>876.3</v>
      </c>
    </row>
    <row r="560" spans="1:15" ht="15" customHeight="1" x14ac:dyDescent="0.3">
      <c r="A560" s="3">
        <v>66</v>
      </c>
      <c r="C560" s="6" t="s">
        <v>505</v>
      </c>
      <c r="E560" t="s">
        <v>20</v>
      </c>
      <c r="G560" s="7">
        <v>879</v>
      </c>
      <c r="I560" s="7">
        <f>'[1]Worksheet vs Peoplesoft'!I561</f>
        <v>852</v>
      </c>
      <c r="K560" s="10"/>
      <c r="M560" s="10"/>
      <c r="O560" s="8">
        <f>'[1]Worksheet vs Peoplesoft'!O561</f>
        <v>7.25</v>
      </c>
    </row>
    <row r="561" spans="1:15" ht="15" customHeight="1" x14ac:dyDescent="0.3">
      <c r="A561" s="3">
        <v>66</v>
      </c>
      <c r="C561" s="6" t="s">
        <v>506</v>
      </c>
      <c r="E561" t="s">
        <v>20</v>
      </c>
      <c r="G561" s="7">
        <v>614</v>
      </c>
      <c r="I561" s="7">
        <f>'[1]Worksheet vs Peoplesoft'!I562</f>
        <v>559</v>
      </c>
      <c r="K561" s="10"/>
      <c r="M561" s="10"/>
      <c r="O561" s="8">
        <f>'[1]Worksheet vs Peoplesoft'!O562</f>
        <v>6.3</v>
      </c>
    </row>
    <row r="562" spans="1:15" ht="15" customHeight="1" x14ac:dyDescent="0.3">
      <c r="A562" s="3">
        <v>66</v>
      </c>
      <c r="C562" s="6" t="s">
        <v>507</v>
      </c>
      <c r="E562" t="s">
        <v>20</v>
      </c>
      <c r="G562" s="7">
        <v>218</v>
      </c>
      <c r="I562" s="7">
        <f>'[1]Worksheet vs Peoplesoft'!I563</f>
        <v>182</v>
      </c>
      <c r="K562" s="10"/>
      <c r="M562" s="10"/>
      <c r="O562" s="8">
        <f>'[1]Worksheet vs Peoplesoft'!O563</f>
        <v>2.88</v>
      </c>
    </row>
    <row r="563" spans="1:15" ht="15" customHeight="1" x14ac:dyDescent="0.3">
      <c r="A563" s="3">
        <v>66</v>
      </c>
      <c r="C563" s="6" t="s">
        <v>508</v>
      </c>
      <c r="E563" t="s">
        <v>20</v>
      </c>
      <c r="G563" s="7">
        <v>2490</v>
      </c>
      <c r="I563" s="7">
        <f>'[1]Worksheet vs Peoplesoft'!I564</f>
        <v>2318</v>
      </c>
      <c r="K563" s="10"/>
      <c r="M563" s="10"/>
      <c r="O563" s="8">
        <f>'[1]Worksheet vs Peoplesoft'!O564</f>
        <v>15.82</v>
      </c>
    </row>
    <row r="564" spans="1:15" s="12" customFormat="1" x14ac:dyDescent="0.3">
      <c r="A564" s="11"/>
      <c r="E564" s="12" t="s">
        <v>24</v>
      </c>
      <c r="G564" s="13">
        <f>SUM(G559:G563)</f>
        <v>13402</v>
      </c>
      <c r="H564" s="13">
        <f t="shared" ref="H564:O564" si="47">SUM(H559:H563)</f>
        <v>0</v>
      </c>
      <c r="I564" s="13">
        <f>SUM(I559:I563)</f>
        <v>12514</v>
      </c>
      <c r="K564" s="13">
        <f t="shared" si="47"/>
        <v>8082</v>
      </c>
      <c r="M564" s="13">
        <f t="shared" si="47"/>
        <v>18588</v>
      </c>
      <c r="O564" s="17">
        <f t="shared" si="47"/>
        <v>908.55</v>
      </c>
    </row>
    <row r="565" spans="1:15" ht="15" customHeight="1" x14ac:dyDescent="0.3">
      <c r="A565" s="3">
        <v>67</v>
      </c>
      <c r="C565" s="6" t="s">
        <v>509</v>
      </c>
      <c r="E565" t="s">
        <v>18</v>
      </c>
      <c r="G565" s="7">
        <v>22902</v>
      </c>
      <c r="I565" s="7">
        <f>'[1]Worksheet vs Peoplesoft'!I566</f>
        <v>22484</v>
      </c>
      <c r="K565" s="7">
        <f>SUMIFS('[1]Pass Cars &amp; Totals'!$B$4:$B$95,'[1]Pass Cars &amp; Totals'!$A$4:$A$95,Worksheet!C565)</f>
        <v>22578</v>
      </c>
      <c r="M565" s="7">
        <f>SUMIFS('[1]Pass Cars &amp; Totals'!$C$4:$C$95,'[1]Pass Cars &amp; Totals'!$A$4:$A$95,Worksheet!C565)</f>
        <v>44641</v>
      </c>
      <c r="O565" s="8">
        <f>'[1]Worksheet vs Peoplesoft'!O566</f>
        <v>749.33</v>
      </c>
    </row>
    <row r="566" spans="1:15" ht="15" customHeight="1" x14ac:dyDescent="0.3">
      <c r="A566" s="3">
        <v>67</v>
      </c>
      <c r="C566" s="6" t="s">
        <v>510</v>
      </c>
      <c r="E566" t="s">
        <v>20</v>
      </c>
      <c r="G566" s="7">
        <v>10326</v>
      </c>
      <c r="I566" s="7">
        <f>'[1]Worksheet vs Peoplesoft'!I567</f>
        <v>9820</v>
      </c>
      <c r="K566" s="10"/>
      <c r="M566" s="10"/>
      <c r="O566" s="8">
        <f>'[1]Worksheet vs Peoplesoft'!O567</f>
        <v>48.13</v>
      </c>
    </row>
    <row r="567" spans="1:15" ht="15" customHeight="1" x14ac:dyDescent="0.3">
      <c r="A567" s="3">
        <v>67</v>
      </c>
      <c r="C567" s="6" t="s">
        <v>511</v>
      </c>
      <c r="E567" t="s">
        <v>20</v>
      </c>
      <c r="G567" s="7">
        <v>746</v>
      </c>
      <c r="I567" s="7">
        <f>'[1]Worksheet vs Peoplesoft'!I568</f>
        <v>684</v>
      </c>
      <c r="K567" s="10"/>
      <c r="M567" s="10"/>
      <c r="O567" s="8">
        <f>'[1]Worksheet vs Peoplesoft'!O568</f>
        <v>5.99</v>
      </c>
    </row>
    <row r="568" spans="1:15" ht="15" customHeight="1" x14ac:dyDescent="0.3">
      <c r="A568" s="3">
        <v>67</v>
      </c>
      <c r="C568" s="6" t="s">
        <v>512</v>
      </c>
      <c r="E568" t="s">
        <v>20</v>
      </c>
      <c r="G568" s="7">
        <v>2172</v>
      </c>
      <c r="I568" s="7">
        <f>'[1]Worksheet vs Peoplesoft'!I569</f>
        <v>2060</v>
      </c>
      <c r="K568" s="10"/>
      <c r="M568" s="10"/>
      <c r="O568" s="8">
        <f>'[1]Worksheet vs Peoplesoft'!O569</f>
        <v>19.18</v>
      </c>
    </row>
    <row r="569" spans="1:15" ht="15" customHeight="1" x14ac:dyDescent="0.3">
      <c r="A569" s="3">
        <v>67</v>
      </c>
      <c r="C569" s="6" t="s">
        <v>513</v>
      </c>
      <c r="E569" t="s">
        <v>20</v>
      </c>
      <c r="G569" s="7">
        <v>926</v>
      </c>
      <c r="I569" s="7">
        <f>'[1]Worksheet vs Peoplesoft'!I570</f>
        <v>840</v>
      </c>
      <c r="K569" s="10"/>
      <c r="M569" s="10"/>
      <c r="O569" s="8">
        <f>'[1]Worksheet vs Peoplesoft'!O570</f>
        <v>6.26</v>
      </c>
    </row>
    <row r="570" spans="1:15" ht="15" customHeight="1" x14ac:dyDescent="0.3">
      <c r="A570" s="3">
        <v>67</v>
      </c>
      <c r="C570" s="6" t="s">
        <v>514</v>
      </c>
      <c r="E570" t="s">
        <v>20</v>
      </c>
      <c r="G570" s="7">
        <v>358</v>
      </c>
      <c r="I570" s="7">
        <f>'[1]Worksheet vs Peoplesoft'!I571</f>
        <v>306</v>
      </c>
      <c r="K570" s="10"/>
      <c r="M570" s="10"/>
      <c r="O570" s="8">
        <f>'[1]Worksheet vs Peoplesoft'!O571</f>
        <v>4.8499999999999996</v>
      </c>
    </row>
    <row r="571" spans="1:15" ht="15" customHeight="1" x14ac:dyDescent="0.3">
      <c r="A571" s="3">
        <v>67</v>
      </c>
      <c r="C571" s="6" t="s">
        <v>515</v>
      </c>
      <c r="E571" t="s">
        <v>20</v>
      </c>
      <c r="G571" s="7">
        <v>533</v>
      </c>
      <c r="I571" s="7">
        <f>'[1]Worksheet vs Peoplesoft'!I572</f>
        <v>532</v>
      </c>
      <c r="K571" s="10"/>
      <c r="M571" s="10"/>
      <c r="O571" s="8">
        <f>'[1]Worksheet vs Peoplesoft'!O572</f>
        <v>5.72</v>
      </c>
    </row>
    <row r="572" spans="1:15" s="12" customFormat="1" x14ac:dyDescent="0.3">
      <c r="A572" s="11"/>
      <c r="E572" s="12" t="s">
        <v>24</v>
      </c>
      <c r="G572" s="13">
        <f>SUM(G565:G571)</f>
        <v>37963</v>
      </c>
      <c r="H572" s="13">
        <f t="shared" ref="H572:O572" si="48">SUM(H565:H571)</f>
        <v>0</v>
      </c>
      <c r="I572" s="13">
        <f>SUM(I565:I571)</f>
        <v>36726</v>
      </c>
      <c r="K572" s="13">
        <f t="shared" si="48"/>
        <v>22578</v>
      </c>
      <c r="M572" s="13">
        <f t="shared" si="48"/>
        <v>44641</v>
      </c>
      <c r="O572" s="17">
        <f t="shared" si="48"/>
        <v>839.46</v>
      </c>
    </row>
    <row r="573" spans="1:15" ht="15" customHeight="1" x14ac:dyDescent="0.3">
      <c r="A573" s="3">
        <v>68</v>
      </c>
      <c r="C573" s="6" t="s">
        <v>516</v>
      </c>
      <c r="E573" t="s">
        <v>18</v>
      </c>
      <c r="G573" s="7">
        <v>12109</v>
      </c>
      <c r="I573" s="7">
        <f>'[1]Worksheet vs Peoplesoft'!I574</f>
        <v>11219</v>
      </c>
      <c r="K573" s="7">
        <f>SUMIFS('[1]Pass Cars &amp; Totals'!$B$4:$B$95,'[1]Pass Cars &amp; Totals'!$A$4:$A$95,Worksheet!C573)</f>
        <v>15527</v>
      </c>
      <c r="M573" s="7">
        <f>SUMIFS('[1]Pass Cars &amp; Totals'!$C$4:$C$95,'[1]Pass Cars &amp; Totals'!$A$4:$A$95,Worksheet!C573)</f>
        <v>30699</v>
      </c>
      <c r="O573" s="8">
        <f>'[1]Worksheet vs Peoplesoft'!O574</f>
        <v>856.36</v>
      </c>
    </row>
    <row r="574" spans="1:15" ht="15" customHeight="1" x14ac:dyDescent="0.3">
      <c r="A574" s="3">
        <v>68</v>
      </c>
      <c r="C574" s="6" t="s">
        <v>517</v>
      </c>
      <c r="E574" t="s">
        <v>20</v>
      </c>
      <c r="G574" s="7">
        <v>4935</v>
      </c>
      <c r="I574" s="7">
        <f>'[1]Worksheet vs Peoplesoft'!I575</f>
        <v>4843</v>
      </c>
      <c r="K574" s="10"/>
      <c r="M574" s="10"/>
      <c r="O574" s="8">
        <f>'[1]Worksheet vs Peoplesoft'!O575</f>
        <v>31.33</v>
      </c>
    </row>
    <row r="575" spans="1:15" ht="15" customHeight="1" x14ac:dyDescent="0.3">
      <c r="A575" s="3">
        <v>68</v>
      </c>
      <c r="C575" s="6" t="s">
        <v>518</v>
      </c>
      <c r="E575" t="s">
        <v>20</v>
      </c>
      <c r="G575" s="7">
        <v>3584</v>
      </c>
      <c r="I575" s="7">
        <f>'[1]Worksheet vs Peoplesoft'!I576</f>
        <v>3454</v>
      </c>
      <c r="K575" s="10"/>
      <c r="M575" s="10"/>
      <c r="O575" s="8">
        <f>'[1]Worksheet vs Peoplesoft'!O576</f>
        <v>19.55</v>
      </c>
    </row>
    <row r="576" spans="1:15" ht="15" customHeight="1" x14ac:dyDescent="0.3">
      <c r="A576" s="3">
        <v>68</v>
      </c>
      <c r="C576" s="6" t="s">
        <v>519</v>
      </c>
      <c r="E576" t="s">
        <v>20</v>
      </c>
      <c r="G576" s="7">
        <v>1333</v>
      </c>
      <c r="I576" s="7">
        <f>'[1]Worksheet vs Peoplesoft'!I577</f>
        <v>1270</v>
      </c>
      <c r="K576" s="10"/>
      <c r="M576" s="10"/>
      <c r="O576" s="8">
        <f>'[1]Worksheet vs Peoplesoft'!O577</f>
        <v>6.07</v>
      </c>
    </row>
    <row r="577" spans="1:15" ht="15" customHeight="1" x14ac:dyDescent="0.3">
      <c r="A577" s="3">
        <v>68</v>
      </c>
      <c r="C577" s="6" t="s">
        <v>520</v>
      </c>
      <c r="E577" t="s">
        <v>20</v>
      </c>
      <c r="G577" s="7">
        <v>237</v>
      </c>
      <c r="I577" s="7">
        <f>'[1]Worksheet vs Peoplesoft'!I578</f>
        <v>221</v>
      </c>
      <c r="K577" s="10"/>
      <c r="M577" s="10"/>
      <c r="O577" s="8">
        <f>'[1]Worksheet vs Peoplesoft'!O578</f>
        <v>2.56</v>
      </c>
    </row>
    <row r="578" spans="1:15" ht="15" customHeight="1" x14ac:dyDescent="0.3">
      <c r="A578" s="3">
        <v>68</v>
      </c>
      <c r="C578" s="6" t="s">
        <v>521</v>
      </c>
      <c r="E578" t="s">
        <v>20</v>
      </c>
      <c r="G578" s="7">
        <v>1097</v>
      </c>
      <c r="I578" s="7">
        <f>'[1]Worksheet vs Peoplesoft'!I579</f>
        <v>954</v>
      </c>
      <c r="K578" s="10"/>
      <c r="M578" s="10"/>
      <c r="O578" s="8">
        <f>'[1]Worksheet vs Peoplesoft'!O579</f>
        <v>6.13</v>
      </c>
    </row>
    <row r="579" spans="1:15" ht="15" customHeight="1" x14ac:dyDescent="0.3">
      <c r="A579" s="3">
        <v>68</v>
      </c>
      <c r="C579" s="6" t="s">
        <v>522</v>
      </c>
      <c r="E579" t="s">
        <v>20</v>
      </c>
      <c r="G579" s="7">
        <v>196</v>
      </c>
      <c r="I579" s="7">
        <f>'[1]Worksheet vs Peoplesoft'!I580</f>
        <v>157</v>
      </c>
      <c r="K579" s="10"/>
      <c r="M579" s="10"/>
      <c r="O579" s="8">
        <f>'[1]Worksheet vs Peoplesoft'!O580</f>
        <v>2.1</v>
      </c>
    </row>
    <row r="580" spans="1:15" ht="15" customHeight="1" x14ac:dyDescent="0.3">
      <c r="A580" s="3">
        <v>68</v>
      </c>
      <c r="C580" s="6" t="s">
        <v>523</v>
      </c>
      <c r="E580" t="s">
        <v>20</v>
      </c>
      <c r="G580" s="7">
        <v>1419</v>
      </c>
      <c r="I580" s="7">
        <f>'[1]Worksheet vs Peoplesoft'!I581</f>
        <v>1278</v>
      </c>
      <c r="K580" s="10"/>
      <c r="M580" s="10"/>
      <c r="O580" s="8">
        <f>'[1]Worksheet vs Peoplesoft'!O581</f>
        <v>8.89</v>
      </c>
    </row>
    <row r="581" spans="1:15" ht="15" customHeight="1" x14ac:dyDescent="0.3">
      <c r="A581" s="3">
        <v>68</v>
      </c>
      <c r="C581" s="6" t="s">
        <v>524</v>
      </c>
      <c r="E581" t="s">
        <v>20</v>
      </c>
      <c r="G581" s="7">
        <v>803</v>
      </c>
      <c r="I581" s="7">
        <f>'[1]Worksheet vs Peoplesoft'!I582</f>
        <v>688</v>
      </c>
      <c r="K581" s="10"/>
      <c r="M581" s="10"/>
      <c r="O581" s="8">
        <f>'[1]Worksheet vs Peoplesoft'!O582</f>
        <v>7.86</v>
      </c>
    </row>
    <row r="582" spans="1:15" ht="15" customHeight="1" x14ac:dyDescent="0.3">
      <c r="A582" s="3">
        <v>68</v>
      </c>
      <c r="C582" s="6" t="s">
        <v>525</v>
      </c>
      <c r="E582" t="s">
        <v>20</v>
      </c>
      <c r="G582" s="7">
        <v>254</v>
      </c>
      <c r="I582" s="7">
        <f>'[1]Worksheet vs Peoplesoft'!I583</f>
        <v>231</v>
      </c>
      <c r="K582" s="10"/>
      <c r="M582" s="10"/>
      <c r="O582" s="8">
        <f>'[1]Worksheet vs Peoplesoft'!O583</f>
        <v>2.72</v>
      </c>
    </row>
    <row r="583" spans="1:15" s="12" customFormat="1" x14ac:dyDescent="0.3">
      <c r="A583" s="11"/>
      <c r="E583" s="12" t="s">
        <v>24</v>
      </c>
      <c r="G583" s="13">
        <f>SUM(G573:G582)</f>
        <v>25967</v>
      </c>
      <c r="H583" s="13">
        <f t="shared" ref="H583:O583" si="49">SUM(H573:H582)</f>
        <v>0</v>
      </c>
      <c r="I583" s="13">
        <f>SUM(I573:I582)</f>
        <v>24315</v>
      </c>
      <c r="K583" s="13">
        <f t="shared" si="49"/>
        <v>15527</v>
      </c>
      <c r="M583" s="13">
        <f t="shared" si="49"/>
        <v>30699</v>
      </c>
      <c r="O583" s="17">
        <f t="shared" si="49"/>
        <v>943.57</v>
      </c>
    </row>
    <row r="584" spans="1:15" ht="15" customHeight="1" x14ac:dyDescent="0.3">
      <c r="A584" s="3">
        <v>69</v>
      </c>
      <c r="C584" s="6" t="s">
        <v>526</v>
      </c>
      <c r="E584" t="s">
        <v>18</v>
      </c>
      <c r="G584" s="7">
        <v>16538</v>
      </c>
      <c r="I584" s="7">
        <f>'[1]Worksheet vs Peoplesoft'!I585</f>
        <v>16566</v>
      </c>
      <c r="K584" s="7">
        <f>SUMIFS('[1]Pass Cars &amp; Totals'!$B$4:$B$95,'[1]Pass Cars &amp; Totals'!$A$4:$A$95,Worksheet!C584)</f>
        <v>20135</v>
      </c>
      <c r="M584" s="7">
        <f>SUMIFS('[1]Pass Cars &amp; Totals'!$C$4:$C$95,'[1]Pass Cars &amp; Totals'!$A$4:$A$95,Worksheet!C584)</f>
        <v>39328</v>
      </c>
      <c r="O584" s="8">
        <f>'[1]Worksheet vs Peoplesoft'!O585</f>
        <v>704.57</v>
      </c>
    </row>
    <row r="585" spans="1:15" ht="15" customHeight="1" x14ac:dyDescent="0.3">
      <c r="A585" s="3">
        <v>69</v>
      </c>
      <c r="C585" s="6" t="s">
        <v>527</v>
      </c>
      <c r="E585" t="s">
        <v>20</v>
      </c>
      <c r="G585" s="7">
        <v>6520</v>
      </c>
      <c r="I585" s="7">
        <f>'[1]Worksheet vs Peoplesoft'!I586</f>
        <v>7202</v>
      </c>
      <c r="K585" s="10"/>
      <c r="M585" s="10"/>
      <c r="O585" s="8">
        <f>'[1]Worksheet vs Peoplesoft'!O586</f>
        <v>42.63</v>
      </c>
    </row>
    <row r="586" spans="1:15" ht="15" customHeight="1" x14ac:dyDescent="0.3">
      <c r="A586" s="3">
        <v>69</v>
      </c>
      <c r="C586" s="6" t="s">
        <v>528</v>
      </c>
      <c r="E586" t="s">
        <v>20</v>
      </c>
      <c r="G586" s="7">
        <v>1899</v>
      </c>
      <c r="I586" s="7">
        <f>'[1]Worksheet vs Peoplesoft'!I587</f>
        <v>1823</v>
      </c>
      <c r="K586" s="10"/>
      <c r="M586" s="10"/>
      <c r="O586" s="8">
        <f>'[1]Worksheet vs Peoplesoft'!O587</f>
        <v>13.05</v>
      </c>
    </row>
    <row r="587" spans="1:15" ht="15" customHeight="1" x14ac:dyDescent="0.3">
      <c r="A587" s="3">
        <v>69</v>
      </c>
      <c r="C587" s="6" t="s">
        <v>529</v>
      </c>
      <c r="E587" t="s">
        <v>20</v>
      </c>
      <c r="G587" s="7">
        <v>234</v>
      </c>
      <c r="I587" s="7">
        <f>'[1]Worksheet vs Peoplesoft'!I588</f>
        <v>236</v>
      </c>
      <c r="K587" s="10"/>
      <c r="M587" s="10"/>
      <c r="O587" s="8">
        <f>'[1]Worksheet vs Peoplesoft'!O588</f>
        <v>1.69</v>
      </c>
    </row>
    <row r="588" spans="1:15" ht="15" customHeight="1" x14ac:dyDescent="0.3">
      <c r="A588" s="3">
        <v>69</v>
      </c>
      <c r="C588" s="6" t="s">
        <v>530</v>
      </c>
      <c r="E588" t="s">
        <v>20</v>
      </c>
      <c r="G588" s="7">
        <v>1624</v>
      </c>
      <c r="I588" s="7">
        <f>'[1]Worksheet vs Peoplesoft'!I589</f>
        <v>1587</v>
      </c>
      <c r="K588" s="10"/>
      <c r="M588" s="10"/>
      <c r="O588" s="8">
        <f>'[1]Worksheet vs Peoplesoft'!O589</f>
        <v>11.55</v>
      </c>
    </row>
    <row r="589" spans="1:15" ht="15" customHeight="1" x14ac:dyDescent="0.3">
      <c r="A589" s="3">
        <v>69</v>
      </c>
      <c r="C589" s="6" t="s">
        <v>531</v>
      </c>
      <c r="E589" t="s">
        <v>20</v>
      </c>
      <c r="G589" s="7">
        <v>1049</v>
      </c>
      <c r="I589" s="7">
        <f>'[1]Worksheet vs Peoplesoft'!I590</f>
        <v>914</v>
      </c>
      <c r="K589" s="10"/>
      <c r="M589" s="10"/>
      <c r="O589" s="8">
        <f>'[1]Worksheet vs Peoplesoft'!O590</f>
        <v>5.1100000000000003</v>
      </c>
    </row>
    <row r="590" spans="1:15" ht="15" customHeight="1" x14ac:dyDescent="0.3">
      <c r="A590" s="3">
        <v>69</v>
      </c>
      <c r="C590" s="6" t="s">
        <v>532</v>
      </c>
      <c r="E590" t="s">
        <v>20</v>
      </c>
      <c r="G590" s="7">
        <v>2113</v>
      </c>
      <c r="I590" s="7">
        <f>'[1]Worksheet vs Peoplesoft'!I591</f>
        <v>2184</v>
      </c>
      <c r="K590" s="10"/>
      <c r="M590" s="10"/>
      <c r="O590" s="8">
        <f>'[1]Worksheet vs Peoplesoft'!O591</f>
        <v>12.79</v>
      </c>
    </row>
    <row r="591" spans="1:15" ht="15" customHeight="1" x14ac:dyDescent="0.3">
      <c r="A591" s="3">
        <v>69</v>
      </c>
      <c r="C591" s="6" t="s">
        <v>533</v>
      </c>
      <c r="E591" t="s">
        <v>20</v>
      </c>
      <c r="G591" s="7">
        <v>480</v>
      </c>
      <c r="I591" s="7">
        <f>'[1]Worksheet vs Peoplesoft'!I592</f>
        <v>417</v>
      </c>
      <c r="K591" s="10"/>
      <c r="M591" s="10"/>
      <c r="O591" s="8">
        <f>'[1]Worksheet vs Peoplesoft'!O592</f>
        <v>4.95</v>
      </c>
    </row>
    <row r="592" spans="1:15" s="12" customFormat="1" x14ac:dyDescent="0.3">
      <c r="A592" s="11"/>
      <c r="E592" s="12" t="s">
        <v>24</v>
      </c>
      <c r="G592" s="13">
        <f>SUM(G584:G591)</f>
        <v>30457</v>
      </c>
      <c r="H592" s="13">
        <f t="shared" ref="H592:O592" si="50">SUM(H584:H591)</f>
        <v>0</v>
      </c>
      <c r="I592" s="13">
        <f>SUM(I584:I591)</f>
        <v>30929</v>
      </c>
      <c r="K592" s="13">
        <f t="shared" si="50"/>
        <v>20135</v>
      </c>
      <c r="M592" s="13">
        <f t="shared" si="50"/>
        <v>39328</v>
      </c>
      <c r="O592" s="17">
        <f t="shared" si="50"/>
        <v>796.34</v>
      </c>
    </row>
    <row r="593" spans="1:15" ht="15" customHeight="1" x14ac:dyDescent="0.3">
      <c r="A593" s="3">
        <v>70</v>
      </c>
      <c r="C593" s="6" t="s">
        <v>534</v>
      </c>
      <c r="E593" t="s">
        <v>18</v>
      </c>
      <c r="G593" s="7">
        <v>9950</v>
      </c>
      <c r="I593" s="7">
        <f>'[1]Worksheet vs Peoplesoft'!I594</f>
        <v>9453</v>
      </c>
      <c r="K593" s="7">
        <f>SUMIFS('[1]Pass Cars &amp; Totals'!$B$4:$B$95,'[1]Pass Cars &amp; Totals'!$A$4:$A$95,Worksheet!C593)</f>
        <v>10498</v>
      </c>
      <c r="M593" s="7">
        <f>SUMIFS('[1]Pass Cars &amp; Totals'!$C$4:$C$95,'[1]Pass Cars &amp; Totals'!$A$4:$A$95,Worksheet!C593)</f>
        <v>22566</v>
      </c>
      <c r="O593" s="8">
        <f>'[1]Worksheet vs Peoplesoft'!O594</f>
        <v>745.35</v>
      </c>
    </row>
    <row r="594" spans="1:15" ht="15" customHeight="1" x14ac:dyDescent="0.3">
      <c r="A594" s="3">
        <v>70</v>
      </c>
      <c r="C594" s="6" t="s">
        <v>535</v>
      </c>
      <c r="E594" t="s">
        <v>20</v>
      </c>
      <c r="G594" s="7">
        <v>6341</v>
      </c>
      <c r="I594" s="7">
        <f>'[1]Worksheet vs Peoplesoft'!I595</f>
        <v>6208</v>
      </c>
      <c r="K594" s="10"/>
      <c r="M594" s="10"/>
      <c r="O594" s="8">
        <f>'[1]Worksheet vs Peoplesoft'!O595</f>
        <v>35.58</v>
      </c>
    </row>
    <row r="595" spans="1:15" ht="15" customHeight="1" x14ac:dyDescent="0.3">
      <c r="A595" s="3">
        <v>70</v>
      </c>
      <c r="C595" s="6" t="s">
        <v>536</v>
      </c>
      <c r="E595" t="s">
        <v>20</v>
      </c>
      <c r="G595" s="7">
        <v>927</v>
      </c>
      <c r="I595" s="7">
        <f>'[1]Worksheet vs Peoplesoft'!I596</f>
        <v>918</v>
      </c>
      <c r="K595" s="10"/>
      <c r="M595" s="10"/>
      <c r="O595" s="8">
        <f>'[1]Worksheet vs Peoplesoft'!O596</f>
        <v>6.9</v>
      </c>
    </row>
    <row r="596" spans="1:15" ht="15" customHeight="1" x14ac:dyDescent="0.3">
      <c r="A596" s="3">
        <v>70</v>
      </c>
      <c r="C596" s="6" t="s">
        <v>537</v>
      </c>
      <c r="E596" t="s">
        <v>20</v>
      </c>
      <c r="G596" s="7">
        <v>250</v>
      </c>
      <c r="I596" s="7">
        <f>'[1]Worksheet vs Peoplesoft'!I597</f>
        <v>245</v>
      </c>
      <c r="K596" s="10"/>
      <c r="M596" s="10"/>
      <c r="O596" s="8">
        <f>'[1]Worksheet vs Peoplesoft'!O597</f>
        <v>1.48</v>
      </c>
    </row>
    <row r="597" spans="1:15" s="12" customFormat="1" x14ac:dyDescent="0.3">
      <c r="A597" s="11"/>
      <c r="E597" s="12" t="s">
        <v>24</v>
      </c>
      <c r="G597" s="13">
        <f>SUM(G593:G596)</f>
        <v>17468</v>
      </c>
      <c r="H597" s="13">
        <f t="shared" ref="H597:O597" si="51">SUM(H593:H596)</f>
        <v>0</v>
      </c>
      <c r="I597" s="13">
        <f>SUM(I593:I596)</f>
        <v>16824</v>
      </c>
      <c r="K597" s="13">
        <f t="shared" si="51"/>
        <v>10498</v>
      </c>
      <c r="M597" s="13">
        <f t="shared" si="51"/>
        <v>22566</v>
      </c>
      <c r="O597" s="17">
        <f t="shared" si="51"/>
        <v>789.31000000000006</v>
      </c>
    </row>
    <row r="598" spans="1:15" ht="15" customHeight="1" x14ac:dyDescent="0.3">
      <c r="A598" s="3">
        <v>71</v>
      </c>
      <c r="C598" s="6" t="s">
        <v>538</v>
      </c>
      <c r="E598" t="s">
        <v>18</v>
      </c>
      <c r="G598" s="7">
        <v>107646</v>
      </c>
      <c r="I598" s="7">
        <f>'[1]Worksheet vs Peoplesoft'!I599</f>
        <v>108345</v>
      </c>
      <c r="K598" s="7">
        <f>SUMIFS('[1]Pass Cars &amp; Totals'!$B$4:$B$95,'[1]Pass Cars &amp; Totals'!$A$4:$A$95,Worksheet!C598)</f>
        <v>175617</v>
      </c>
      <c r="M598" s="7">
        <f>SUMIFS('[1]Pass Cars &amp; Totals'!$C$4:$C$95,'[1]Pass Cars &amp; Totals'!$A$4:$A$95,Worksheet!C598)</f>
        <v>245200</v>
      </c>
      <c r="O598" s="8">
        <f>'[1]Worksheet vs Peoplesoft'!O599</f>
        <v>1130.18</v>
      </c>
    </row>
    <row r="599" spans="1:15" ht="15.75" customHeight="1" x14ac:dyDescent="0.3">
      <c r="A599" s="3">
        <v>71</v>
      </c>
      <c r="C599" s="9" t="s">
        <v>539</v>
      </c>
      <c r="E599" t="s">
        <v>20</v>
      </c>
      <c r="G599" s="7">
        <v>101120</v>
      </c>
      <c r="I599" s="7">
        <f>'[1]Worksheet vs Peoplesoft'!I600</f>
        <v>103453</v>
      </c>
      <c r="K599" s="10"/>
      <c r="M599" s="10"/>
      <c r="O599" s="8">
        <f>'[1]Worksheet vs Peoplesoft'!O600</f>
        <v>489.23</v>
      </c>
    </row>
    <row r="600" spans="1:15" ht="15.75" customHeight="1" x14ac:dyDescent="0.3">
      <c r="A600" s="3">
        <v>71</v>
      </c>
      <c r="C600" s="9" t="s">
        <v>540</v>
      </c>
      <c r="E600" t="s">
        <v>20</v>
      </c>
      <c r="G600" s="7">
        <v>48252</v>
      </c>
      <c r="I600" s="7">
        <f>'[1]Worksheet vs Peoplesoft'!I601</f>
        <v>51063</v>
      </c>
      <c r="K600" s="10"/>
      <c r="M600" s="10"/>
      <c r="O600" s="8">
        <f>'[1]Worksheet vs Peoplesoft'!O601</f>
        <v>189.32</v>
      </c>
    </row>
    <row r="601" spans="1:15" ht="15" customHeight="1" x14ac:dyDescent="0.3">
      <c r="A601" s="3">
        <v>71</v>
      </c>
      <c r="C601" s="6" t="s">
        <v>541</v>
      </c>
      <c r="E601" t="s">
        <v>20</v>
      </c>
      <c r="G601" s="7">
        <v>133</v>
      </c>
      <c r="I601" s="7">
        <f>'[1]Worksheet vs Peoplesoft'!I602</f>
        <v>118</v>
      </c>
      <c r="K601" s="10"/>
      <c r="M601" s="10"/>
      <c r="O601" s="8">
        <f>'[1]Worksheet vs Peoplesoft'!O602</f>
        <v>1.59</v>
      </c>
    </row>
    <row r="602" spans="1:15" ht="15" customHeight="1" x14ac:dyDescent="0.3">
      <c r="A602" s="3">
        <v>71</v>
      </c>
      <c r="C602" s="6" t="s">
        <v>542</v>
      </c>
      <c r="E602" t="s">
        <v>20</v>
      </c>
      <c r="G602" s="7">
        <v>786</v>
      </c>
      <c r="I602" s="7">
        <f>'[1]Worksheet vs Peoplesoft'!I603</f>
        <v>879</v>
      </c>
      <c r="K602" s="10"/>
      <c r="M602" s="10"/>
      <c r="O602" s="8">
        <f>'[1]Worksheet vs Peoplesoft'!O603</f>
        <v>6.89</v>
      </c>
    </row>
    <row r="603" spans="1:15" ht="15" customHeight="1" x14ac:dyDescent="0.3">
      <c r="A603" s="3">
        <v>71</v>
      </c>
      <c r="C603" s="6" t="s">
        <v>543</v>
      </c>
      <c r="E603" t="s">
        <v>20</v>
      </c>
      <c r="G603" s="7">
        <v>1861</v>
      </c>
      <c r="I603" s="7">
        <f>'[1]Worksheet vs Peoplesoft'!I604</f>
        <v>1891</v>
      </c>
      <c r="K603" s="10"/>
      <c r="M603" s="10"/>
      <c r="O603" s="8">
        <f>'[1]Worksheet vs Peoplesoft'!O604</f>
        <v>8.23</v>
      </c>
    </row>
    <row r="604" spans="1:15" ht="15" customHeight="1" x14ac:dyDescent="0.3">
      <c r="A604" s="3">
        <v>71</v>
      </c>
      <c r="C604" s="6" t="s">
        <v>544</v>
      </c>
      <c r="E604" t="s">
        <v>20</v>
      </c>
      <c r="G604" s="7">
        <v>1896</v>
      </c>
      <c r="I604" s="7">
        <f>'[1]Worksheet vs Peoplesoft'!I605</f>
        <v>1623</v>
      </c>
      <c r="K604" s="10"/>
      <c r="M604" s="10"/>
      <c r="O604" s="8">
        <f>'[1]Worksheet vs Peoplesoft'!O605</f>
        <v>8.9499999999999993</v>
      </c>
    </row>
    <row r="605" spans="1:15" ht="15" customHeight="1" x14ac:dyDescent="0.3">
      <c r="A605" s="3">
        <v>71</v>
      </c>
      <c r="C605" s="6" t="s">
        <v>545</v>
      </c>
      <c r="E605" t="s">
        <v>20</v>
      </c>
      <c r="G605" s="7">
        <v>2463</v>
      </c>
      <c r="I605" s="7">
        <f>'[1]Worksheet vs Peoplesoft'!I606</f>
        <v>2590</v>
      </c>
      <c r="K605" s="10"/>
      <c r="M605" s="10"/>
      <c r="O605" s="8">
        <f>'[1]Worksheet vs Peoplesoft'!O606</f>
        <v>14.7</v>
      </c>
    </row>
    <row r="606" spans="1:15" ht="15" customHeight="1" x14ac:dyDescent="0.3">
      <c r="A606" s="3">
        <v>71</v>
      </c>
      <c r="C606" s="6" t="s">
        <v>546</v>
      </c>
      <c r="E606" t="s">
        <v>20</v>
      </c>
      <c r="G606" s="7">
        <v>630</v>
      </c>
      <c r="I606" s="7">
        <f>'[1]Worksheet vs Peoplesoft'!I607</f>
        <v>854</v>
      </c>
      <c r="K606" s="10"/>
      <c r="M606" s="10"/>
      <c r="O606" s="8">
        <f>'[1]Worksheet vs Peoplesoft'!O607</f>
        <v>4.22</v>
      </c>
    </row>
    <row r="607" spans="1:15" ht="15" customHeight="1" x14ac:dyDescent="0.3">
      <c r="A607" s="3">
        <v>71</v>
      </c>
      <c r="C607" s="6" t="s">
        <v>547</v>
      </c>
      <c r="E607" t="s">
        <v>20</v>
      </c>
      <c r="G607" s="7">
        <v>2144</v>
      </c>
      <c r="I607" s="7">
        <f>'[1]Worksheet vs Peoplesoft'!I608</f>
        <v>2096</v>
      </c>
      <c r="K607" s="10"/>
      <c r="M607" s="10"/>
      <c r="O607" s="8">
        <f>'[1]Worksheet vs Peoplesoft'!O608</f>
        <v>13.82</v>
      </c>
    </row>
    <row r="608" spans="1:15" s="12" customFormat="1" x14ac:dyDescent="0.3">
      <c r="A608" s="11"/>
      <c r="E608" s="12" t="s">
        <v>24</v>
      </c>
      <c r="G608" s="13">
        <f>SUM(G598:G607)</f>
        <v>266931</v>
      </c>
      <c r="H608" s="13">
        <f t="shared" ref="H608:O608" si="52">SUM(H598:H607)</f>
        <v>0</v>
      </c>
      <c r="I608" s="13">
        <f>SUM(I598:I607)</f>
        <v>272912</v>
      </c>
      <c r="K608" s="13">
        <f t="shared" si="52"/>
        <v>175617</v>
      </c>
      <c r="M608" s="13">
        <f t="shared" si="52"/>
        <v>245200</v>
      </c>
      <c r="O608" s="17">
        <f t="shared" si="52"/>
        <v>1867.13</v>
      </c>
    </row>
    <row r="609" spans="1:15" ht="15" customHeight="1" x14ac:dyDescent="0.3">
      <c r="A609" s="3">
        <v>72</v>
      </c>
      <c r="C609" s="6" t="s">
        <v>548</v>
      </c>
      <c r="E609" t="s">
        <v>18</v>
      </c>
      <c r="G609" s="7">
        <v>13139</v>
      </c>
      <c r="I609" s="7">
        <f>'[1]Worksheet vs Peoplesoft'!I610</f>
        <v>12975</v>
      </c>
      <c r="K609" s="7">
        <f>SUMIFS('[1]Pass Cars &amp; Totals'!$B$4:$B$95,'[1]Pass Cars &amp; Totals'!$A$4:$A$95,Worksheet!C609)</f>
        <v>15712</v>
      </c>
      <c r="M609" s="7">
        <f>SUMIFS('[1]Pass Cars &amp; Totals'!$C$4:$C$95,'[1]Pass Cars &amp; Totals'!$A$4:$A$95,Worksheet!C609)</f>
        <v>28199</v>
      </c>
      <c r="O609" s="8">
        <f>'[1]Worksheet vs Peoplesoft'!O610</f>
        <v>309.49</v>
      </c>
    </row>
    <row r="610" spans="1:15" ht="15" customHeight="1" x14ac:dyDescent="0.3">
      <c r="A610" s="3">
        <v>72</v>
      </c>
      <c r="C610" s="6" t="s">
        <v>549</v>
      </c>
      <c r="E610" t="s">
        <v>20</v>
      </c>
      <c r="G610" s="7">
        <v>6747</v>
      </c>
      <c r="I610" s="7">
        <f>'[1]Worksheet vs Peoplesoft'!I611</f>
        <v>7345</v>
      </c>
      <c r="K610" s="10"/>
      <c r="M610" s="10"/>
      <c r="O610" s="8">
        <f>'[1]Worksheet vs Peoplesoft'!O611</f>
        <v>38.56</v>
      </c>
    </row>
    <row r="611" spans="1:15" ht="15" customHeight="1" x14ac:dyDescent="0.3">
      <c r="A611" s="3">
        <v>72</v>
      </c>
      <c r="C611" s="6" t="s">
        <v>550</v>
      </c>
      <c r="E611" t="s">
        <v>20</v>
      </c>
      <c r="G611" s="7">
        <v>4295</v>
      </c>
      <c r="I611" s="7">
        <f>'[1]Worksheet vs Peoplesoft'!I612</f>
        <v>4064</v>
      </c>
      <c r="K611" s="10"/>
      <c r="M611" s="10"/>
      <c r="O611" s="8">
        <f>'[1]Worksheet vs Peoplesoft'!O612</f>
        <v>25.9</v>
      </c>
    </row>
    <row r="612" spans="1:15" s="12" customFormat="1" x14ac:dyDescent="0.3">
      <c r="A612" s="11"/>
      <c r="E612" s="12" t="s">
        <v>24</v>
      </c>
      <c r="G612" s="13">
        <f>SUM(G609:G611)</f>
        <v>24181</v>
      </c>
      <c r="H612" s="13">
        <f t="shared" ref="H612:O612" si="53">SUM(H609:H611)</f>
        <v>0</v>
      </c>
      <c r="I612" s="13">
        <f>SUM(I609:I611)</f>
        <v>24384</v>
      </c>
      <c r="K612" s="13">
        <f t="shared" si="53"/>
        <v>15712</v>
      </c>
      <c r="M612" s="13">
        <f t="shared" si="53"/>
        <v>28199</v>
      </c>
      <c r="O612" s="17">
        <f t="shared" si="53"/>
        <v>373.95</v>
      </c>
    </row>
    <row r="613" spans="1:15" ht="15" customHeight="1" x14ac:dyDescent="0.3">
      <c r="A613" s="3">
        <v>73</v>
      </c>
      <c r="C613" s="6" t="s">
        <v>551</v>
      </c>
      <c r="E613" t="s">
        <v>18</v>
      </c>
      <c r="G613" s="7">
        <v>23200</v>
      </c>
      <c r="I613" s="7">
        <f>'[1]Worksheet vs Peoplesoft'!I614</f>
        <v>22679</v>
      </c>
      <c r="K613" s="7">
        <f>SUMIFS('[1]Pass Cars &amp; Totals'!$B$4:$B$95,'[1]Pass Cars &amp; Totals'!$A$4:$A$95,Worksheet!C613)</f>
        <v>30732</v>
      </c>
      <c r="M613" s="7">
        <f>SUMIFS('[1]Pass Cars &amp; Totals'!$C$4:$C$95,'[1]Pass Cars &amp; Totals'!$A$4:$A$95,Worksheet!C613)</f>
        <v>56843</v>
      </c>
      <c r="O613" s="8">
        <f>'[1]Worksheet vs Peoplesoft'!O614</f>
        <v>831.59</v>
      </c>
    </row>
    <row r="614" spans="1:15" ht="15" customHeight="1" x14ac:dyDescent="0.3">
      <c r="A614" s="3">
        <v>73</v>
      </c>
      <c r="C614" s="6" t="s">
        <v>552</v>
      </c>
      <c r="E614" t="s">
        <v>20</v>
      </c>
      <c r="G614" s="7">
        <v>19191</v>
      </c>
      <c r="I614" s="7">
        <f>'[1]Worksheet vs Peoplesoft'!I615</f>
        <v>20067</v>
      </c>
      <c r="K614" s="10"/>
      <c r="M614" s="10"/>
      <c r="O614" s="8">
        <f>'[1]Worksheet vs Peoplesoft'!O615</f>
        <v>98.24</v>
      </c>
    </row>
    <row r="615" spans="1:15" ht="15" customHeight="1" x14ac:dyDescent="0.3">
      <c r="A615" s="3">
        <v>73</v>
      </c>
      <c r="C615" s="6" t="s">
        <v>553</v>
      </c>
      <c r="E615" t="s">
        <v>20</v>
      </c>
      <c r="G615" s="7">
        <v>1218</v>
      </c>
      <c r="I615" s="7">
        <f>'[1]Worksheet vs Peoplesoft'!I616</f>
        <v>1205</v>
      </c>
      <c r="K615" s="10"/>
      <c r="M615" s="10"/>
      <c r="O615" s="8">
        <f>'[1]Worksheet vs Peoplesoft'!O616</f>
        <v>12.41</v>
      </c>
    </row>
    <row r="616" spans="1:15" ht="15" customHeight="1" x14ac:dyDescent="0.3">
      <c r="A616" s="3">
        <v>73</v>
      </c>
      <c r="C616" s="6" t="s">
        <v>554</v>
      </c>
      <c r="E616" t="s">
        <v>20</v>
      </c>
      <c r="G616" s="7">
        <v>315</v>
      </c>
      <c r="H616" s="22">
        <f>587-G616</f>
        <v>272</v>
      </c>
      <c r="I616" s="7">
        <f>'[1]Worksheet vs Peoplesoft'!I617</f>
        <v>542</v>
      </c>
      <c r="K616" s="10"/>
      <c r="M616" s="10"/>
      <c r="O616" s="8">
        <f>'[1]Worksheet vs Peoplesoft'!O617</f>
        <v>7.17</v>
      </c>
    </row>
    <row r="617" spans="1:15" s="12" customFormat="1" x14ac:dyDescent="0.3">
      <c r="A617" s="11"/>
      <c r="E617" s="12" t="s">
        <v>24</v>
      </c>
      <c r="G617" s="13">
        <f>SUM(G613:G616)</f>
        <v>43924</v>
      </c>
      <c r="H617" s="13">
        <f t="shared" ref="H617:O617" si="54">SUM(H613:H616)</f>
        <v>272</v>
      </c>
      <c r="I617" s="13">
        <f>SUM(I613:I616)</f>
        <v>44493</v>
      </c>
      <c r="K617" s="13">
        <f t="shared" si="54"/>
        <v>30732</v>
      </c>
      <c r="M617" s="13">
        <f t="shared" si="54"/>
        <v>56843</v>
      </c>
      <c r="O617" s="17">
        <f t="shared" si="54"/>
        <v>949.41</v>
      </c>
    </row>
    <row r="618" spans="1:15" ht="15" customHeight="1" x14ac:dyDescent="0.3">
      <c r="A618" s="3">
        <v>74</v>
      </c>
      <c r="C618" s="6" t="s">
        <v>555</v>
      </c>
      <c r="E618" t="s">
        <v>18</v>
      </c>
      <c r="G618" s="7">
        <v>12685</v>
      </c>
      <c r="I618" s="7">
        <f>'[1]Worksheet vs Peoplesoft'!I619</f>
        <v>11887</v>
      </c>
      <c r="K618" s="7">
        <f>SUMIFS('[1]Pass Cars &amp; Totals'!$B$4:$B$95,'[1]Pass Cars &amp; Totals'!$A$4:$A$95,Worksheet!C618)</f>
        <v>13746</v>
      </c>
      <c r="M618" s="7">
        <f>SUMIFS('[1]Pass Cars &amp; Totals'!$C$4:$C$95,'[1]Pass Cars &amp; Totals'!$A$4:$A$95,Worksheet!C618)</f>
        <v>29379</v>
      </c>
      <c r="O618" s="8">
        <f>'[1]Worksheet vs Peoplesoft'!O619</f>
        <v>738.68</v>
      </c>
    </row>
    <row r="619" spans="1:15" ht="15" customHeight="1" x14ac:dyDescent="0.3">
      <c r="A619" s="3">
        <v>74</v>
      </c>
      <c r="C619" s="6" t="s">
        <v>556</v>
      </c>
      <c r="E619" t="s">
        <v>20</v>
      </c>
      <c r="G619" s="7">
        <v>2270</v>
      </c>
      <c r="I619" s="7">
        <f>'[1]Worksheet vs Peoplesoft'!I620</f>
        <v>1984</v>
      </c>
      <c r="K619" s="10"/>
      <c r="M619" s="10"/>
      <c r="O619" s="8">
        <f>'[1]Worksheet vs Peoplesoft'!O620</f>
        <v>17.13</v>
      </c>
    </row>
    <row r="620" spans="1:15" ht="15" customHeight="1" x14ac:dyDescent="0.3">
      <c r="A620" s="3">
        <v>74</v>
      </c>
      <c r="C620" s="6" t="s">
        <v>557</v>
      </c>
      <c r="E620" t="s">
        <v>20</v>
      </c>
      <c r="G620" s="7">
        <v>481</v>
      </c>
      <c r="I620" s="7">
        <f>'[1]Worksheet vs Peoplesoft'!I621</f>
        <v>465</v>
      </c>
      <c r="K620" s="10"/>
      <c r="M620" s="10"/>
      <c r="O620" s="8">
        <f>'[1]Worksheet vs Peoplesoft'!O621</f>
        <v>3.95</v>
      </c>
    </row>
    <row r="621" spans="1:15" ht="15" customHeight="1" x14ac:dyDescent="0.3">
      <c r="A621" s="3">
        <v>74</v>
      </c>
      <c r="C621" s="6" t="s">
        <v>558</v>
      </c>
      <c r="E621" t="s">
        <v>20</v>
      </c>
      <c r="G621" s="7">
        <v>1593</v>
      </c>
      <c r="I621" s="7">
        <f>'[1]Worksheet vs Peoplesoft'!I622</f>
        <v>1544</v>
      </c>
      <c r="K621" s="10"/>
      <c r="M621" s="10"/>
      <c r="O621" s="8">
        <f>'[1]Worksheet vs Peoplesoft'!O622</f>
        <v>16.899999999999999</v>
      </c>
    </row>
    <row r="622" spans="1:15" ht="15" customHeight="1" x14ac:dyDescent="0.3">
      <c r="A622" s="3">
        <v>74</v>
      </c>
      <c r="C622" s="6" t="s">
        <v>559</v>
      </c>
      <c r="E622" t="s">
        <v>20</v>
      </c>
      <c r="G622" s="7">
        <v>268</v>
      </c>
      <c r="I622" s="7">
        <f>'[1]Worksheet vs Peoplesoft'!I623</f>
        <v>243</v>
      </c>
      <c r="K622" s="10"/>
      <c r="M622" s="10"/>
      <c r="O622" s="8">
        <f>'[1]Worksheet vs Peoplesoft'!O623</f>
        <v>3.25</v>
      </c>
    </row>
    <row r="623" spans="1:15" ht="15" customHeight="1" x14ac:dyDescent="0.3">
      <c r="A623" s="3">
        <v>74</v>
      </c>
      <c r="C623" s="6" t="s">
        <v>560</v>
      </c>
      <c r="E623" t="s">
        <v>20</v>
      </c>
      <c r="G623" s="7">
        <v>749</v>
      </c>
      <c r="I623" s="7">
        <f>'[1]Worksheet vs Peoplesoft'!I624</f>
        <v>698</v>
      </c>
      <c r="K623" s="10"/>
      <c r="M623" s="10"/>
      <c r="O623" s="8">
        <f>'[1]Worksheet vs Peoplesoft'!O624</f>
        <v>9.39</v>
      </c>
    </row>
    <row r="624" spans="1:15" ht="15" customHeight="1" x14ac:dyDescent="0.3">
      <c r="A624" s="3">
        <v>74</v>
      </c>
      <c r="C624" s="6" t="s">
        <v>561</v>
      </c>
      <c r="E624" t="s">
        <v>20</v>
      </c>
      <c r="G624" s="7">
        <v>2481</v>
      </c>
      <c r="I624" s="7">
        <f>'[1]Worksheet vs Peoplesoft'!I625</f>
        <v>2586</v>
      </c>
      <c r="K624" s="10"/>
      <c r="M624" s="10"/>
      <c r="O624" s="8">
        <f>'[1]Worksheet vs Peoplesoft'!O625</f>
        <v>18.86</v>
      </c>
    </row>
    <row r="625" spans="1:15" ht="15" customHeight="1" x14ac:dyDescent="0.3">
      <c r="A625" s="3">
        <v>74</v>
      </c>
      <c r="C625" s="6" t="s">
        <v>562</v>
      </c>
      <c r="E625" t="s">
        <v>20</v>
      </c>
      <c r="G625" s="7">
        <v>425</v>
      </c>
      <c r="I625" s="7">
        <f>'[1]Worksheet vs Peoplesoft'!I626</f>
        <v>403</v>
      </c>
      <c r="K625" s="10"/>
      <c r="M625" s="10"/>
      <c r="O625" s="8">
        <f>'[1]Worksheet vs Peoplesoft'!O626</f>
        <v>5.09</v>
      </c>
    </row>
    <row r="626" spans="1:15" s="12" customFormat="1" x14ac:dyDescent="0.3">
      <c r="A626" s="11"/>
      <c r="E626" s="12" t="s">
        <v>24</v>
      </c>
      <c r="G626" s="13">
        <f>SUM(G618:G625)</f>
        <v>20952</v>
      </c>
      <c r="H626" s="13">
        <f t="shared" ref="H626:O626" si="55">SUM(H618:H625)</f>
        <v>0</v>
      </c>
      <c r="I626" s="13">
        <f>SUM(I618:I625)</f>
        <v>19810</v>
      </c>
      <c r="K626" s="13">
        <f t="shared" si="55"/>
        <v>13746</v>
      </c>
      <c r="M626" s="13">
        <f t="shared" si="55"/>
        <v>29379</v>
      </c>
      <c r="O626" s="17">
        <f t="shared" si="55"/>
        <v>813.25</v>
      </c>
    </row>
    <row r="627" spans="1:15" ht="15" customHeight="1" x14ac:dyDescent="0.3">
      <c r="A627" s="3">
        <v>75</v>
      </c>
      <c r="C627" s="6" t="s">
        <v>563</v>
      </c>
      <c r="E627" t="s">
        <v>18</v>
      </c>
      <c r="G627" s="7">
        <v>17087</v>
      </c>
      <c r="I627" s="7">
        <f>'[1]Worksheet vs Peoplesoft'!I628</f>
        <v>17079</v>
      </c>
      <c r="K627" s="7">
        <f>SUMIFS('[1]Pass Cars &amp; Totals'!$B$4:$B$95,'[1]Pass Cars &amp; Totals'!$A$4:$A$95,Worksheet!C627)</f>
        <v>15953</v>
      </c>
      <c r="M627" s="7">
        <f>SUMIFS('[1]Pass Cars &amp; Totals'!$C$4:$C$95,'[1]Pass Cars &amp; Totals'!$A$4:$A$95,Worksheet!C627)</f>
        <v>31477</v>
      </c>
      <c r="O627" s="8">
        <f>'[1]Worksheet vs Peoplesoft'!O628</f>
        <v>672.87</v>
      </c>
    </row>
    <row r="628" spans="1:15" ht="15" customHeight="1" x14ac:dyDescent="0.3">
      <c r="A628" s="3">
        <v>75</v>
      </c>
      <c r="C628" s="6" t="s">
        <v>564</v>
      </c>
      <c r="E628" t="s">
        <v>20</v>
      </c>
      <c r="G628" s="7">
        <v>3704</v>
      </c>
      <c r="I628" s="7">
        <f>'[1]Worksheet vs Peoplesoft'!I629</f>
        <v>3662</v>
      </c>
      <c r="K628" s="10"/>
      <c r="M628" s="10"/>
      <c r="O628" s="8">
        <f>'[1]Worksheet vs Peoplesoft'!O629</f>
        <v>33</v>
      </c>
    </row>
    <row r="629" spans="1:15" ht="15" customHeight="1" x14ac:dyDescent="0.3">
      <c r="A629" s="3">
        <v>75</v>
      </c>
      <c r="C629" s="6" t="s">
        <v>565</v>
      </c>
      <c r="E629" t="s">
        <v>20</v>
      </c>
      <c r="G629" s="7">
        <v>800</v>
      </c>
      <c r="I629" s="7">
        <f>'[1]Worksheet vs Peoplesoft'!I630</f>
        <v>773</v>
      </c>
      <c r="K629" s="10"/>
      <c r="M629" s="10"/>
      <c r="O629" s="8">
        <f>'[1]Worksheet vs Peoplesoft'!O630</f>
        <v>9.06</v>
      </c>
    </row>
    <row r="630" spans="1:15" ht="15" customHeight="1" x14ac:dyDescent="0.3">
      <c r="A630" s="3">
        <v>75</v>
      </c>
      <c r="C630" s="6" t="s">
        <v>566</v>
      </c>
      <c r="E630" t="s">
        <v>20</v>
      </c>
      <c r="G630" s="7">
        <v>1772</v>
      </c>
      <c r="I630" s="7">
        <f>'[1]Worksheet vs Peoplesoft'!I631</f>
        <v>1857</v>
      </c>
      <c r="K630" s="10"/>
      <c r="M630" s="10"/>
      <c r="O630" s="8">
        <f>'[1]Worksheet vs Peoplesoft'!O631</f>
        <v>16.989999999999998</v>
      </c>
    </row>
    <row r="631" spans="1:15" s="12" customFormat="1" x14ac:dyDescent="0.3">
      <c r="A631" s="11"/>
      <c r="E631" s="12" t="s">
        <v>24</v>
      </c>
      <c r="G631" s="13">
        <f>SUM(G627:G630)</f>
        <v>23363</v>
      </c>
      <c r="H631" s="13">
        <f t="shared" ref="H631:O631" si="56">SUM(H627:H630)</f>
        <v>0</v>
      </c>
      <c r="I631" s="13">
        <f>SUM(I627:I630)</f>
        <v>23371</v>
      </c>
      <c r="K631" s="13">
        <f t="shared" si="56"/>
        <v>15953</v>
      </c>
      <c r="M631" s="13">
        <f t="shared" si="56"/>
        <v>31477</v>
      </c>
      <c r="O631" s="17">
        <f t="shared" si="56"/>
        <v>731.92</v>
      </c>
    </row>
    <row r="632" spans="1:15" ht="15" customHeight="1" x14ac:dyDescent="0.3">
      <c r="A632" s="3">
        <v>76</v>
      </c>
      <c r="C632" s="6" t="s">
        <v>567</v>
      </c>
      <c r="E632" t="s">
        <v>18</v>
      </c>
      <c r="G632" s="7">
        <v>20517</v>
      </c>
      <c r="I632" s="7">
        <f>'[1]Worksheet vs Peoplesoft'!I633</f>
        <v>20079</v>
      </c>
      <c r="K632" s="7">
        <f>SUMIFS('[1]Pass Cars &amp; Totals'!$B$4:$B$95,'[1]Pass Cars &amp; Totals'!$A$4:$A$95,Worksheet!C632)</f>
        <v>23397</v>
      </c>
      <c r="M632" s="7">
        <f>SUMIFS('[1]Pass Cars &amp; Totals'!$C$4:$C$95,'[1]Pass Cars &amp; Totals'!$A$4:$A$95,Worksheet!C632)</f>
        <v>44623</v>
      </c>
      <c r="O632" s="8">
        <f>'[1]Worksheet vs Peoplesoft'!O633</f>
        <v>617.83000000000004</v>
      </c>
    </row>
    <row r="633" spans="1:15" ht="15" customHeight="1" x14ac:dyDescent="0.3">
      <c r="A633" s="3">
        <v>76</v>
      </c>
      <c r="C633" s="6" t="s">
        <v>568</v>
      </c>
      <c r="E633" t="s">
        <v>20</v>
      </c>
      <c r="G633" s="7">
        <v>8612</v>
      </c>
      <c r="I633" s="7">
        <f>'[1]Worksheet vs Peoplesoft'!I634</f>
        <v>9340</v>
      </c>
      <c r="K633" s="10"/>
      <c r="M633" s="10"/>
      <c r="O633" s="8">
        <f>'[1]Worksheet vs Peoplesoft'!O634</f>
        <v>48.95</v>
      </c>
    </row>
    <row r="634" spans="1:15" ht="15" customHeight="1" x14ac:dyDescent="0.3">
      <c r="A634" s="3">
        <v>76</v>
      </c>
      <c r="C634" s="6" t="s">
        <v>569</v>
      </c>
      <c r="E634" t="s">
        <v>20</v>
      </c>
      <c r="G634" s="7">
        <v>339</v>
      </c>
      <c r="I634" s="7">
        <f>'[1]Worksheet vs Peoplesoft'!I635</f>
        <v>354</v>
      </c>
      <c r="K634" s="10"/>
      <c r="M634" s="10"/>
      <c r="O634" s="8">
        <f>'[1]Worksheet vs Peoplesoft'!O635</f>
        <v>10.17</v>
      </c>
    </row>
    <row r="635" spans="1:15" ht="15" customHeight="1" x14ac:dyDescent="0.3">
      <c r="A635" s="3">
        <v>76</v>
      </c>
      <c r="C635" s="6" t="s">
        <v>570</v>
      </c>
      <c r="E635" t="s">
        <v>20</v>
      </c>
      <c r="G635" s="7">
        <v>2138</v>
      </c>
      <c r="I635" s="7">
        <f>'[1]Worksheet vs Peoplesoft'!I636</f>
        <v>2034</v>
      </c>
      <c r="K635" s="10"/>
      <c r="M635" s="10"/>
      <c r="O635" s="8">
        <f>'[1]Worksheet vs Peoplesoft'!O636</f>
        <v>17.2</v>
      </c>
    </row>
    <row r="636" spans="1:15" ht="15" customHeight="1" x14ac:dyDescent="0.3">
      <c r="A636" s="3">
        <v>76</v>
      </c>
      <c r="C636" s="6" t="s">
        <v>571</v>
      </c>
      <c r="E636" t="s">
        <v>20</v>
      </c>
      <c r="G636" s="7">
        <v>1532</v>
      </c>
      <c r="I636" s="7">
        <f>'[1]Worksheet vs Peoplesoft'!I637</f>
        <v>1529</v>
      </c>
      <c r="K636" s="10"/>
      <c r="M636" s="10"/>
      <c r="O636" s="8">
        <f>'[1]Worksheet vs Peoplesoft'!O637</f>
        <v>17.12</v>
      </c>
    </row>
    <row r="637" spans="1:15" ht="15" customHeight="1" x14ac:dyDescent="0.3">
      <c r="A637" s="3">
        <v>76</v>
      </c>
      <c r="C637" s="6" t="s">
        <v>572</v>
      </c>
      <c r="E637" t="s">
        <v>20</v>
      </c>
      <c r="G637" s="7">
        <v>518</v>
      </c>
      <c r="I637" s="7">
        <f>'[1]Worksheet vs Peoplesoft'!I638</f>
        <v>585</v>
      </c>
      <c r="K637" s="10"/>
      <c r="M637" s="10"/>
      <c r="O637" s="8">
        <f>'[1]Worksheet vs Peoplesoft'!O638</f>
        <v>6.39</v>
      </c>
    </row>
    <row r="638" spans="1:15" ht="15" customHeight="1" x14ac:dyDescent="0.3">
      <c r="A638" s="3">
        <v>76</v>
      </c>
      <c r="C638" s="6" t="s">
        <v>573</v>
      </c>
      <c r="E638" t="s">
        <v>20</v>
      </c>
      <c r="G638" s="7">
        <v>434</v>
      </c>
      <c r="I638" s="7">
        <f>'[1]Worksheet vs Peoplesoft'!I639</f>
        <v>389</v>
      </c>
      <c r="K638" s="10"/>
      <c r="M638" s="10"/>
      <c r="O638" s="8">
        <f>'[1]Worksheet vs Peoplesoft'!O639</f>
        <v>2.38</v>
      </c>
    </row>
    <row r="639" spans="1:15" s="12" customFormat="1" x14ac:dyDescent="0.3">
      <c r="A639" s="11"/>
      <c r="E639" s="12" t="s">
        <v>24</v>
      </c>
      <c r="G639" s="13">
        <f>SUM(G632:G638)</f>
        <v>34090</v>
      </c>
      <c r="H639" s="13">
        <f t="shared" ref="H639:O639" si="57">SUM(H632:H638)</f>
        <v>0</v>
      </c>
      <c r="I639" s="13">
        <f>SUM(I632:I638)</f>
        <v>34310</v>
      </c>
      <c r="K639" s="13">
        <f t="shared" si="57"/>
        <v>23397</v>
      </c>
      <c r="M639" s="13">
        <f t="shared" si="57"/>
        <v>44623</v>
      </c>
      <c r="O639" s="17">
        <f t="shared" si="57"/>
        <v>720.04000000000008</v>
      </c>
    </row>
    <row r="640" spans="1:15" ht="15" customHeight="1" x14ac:dyDescent="0.3">
      <c r="A640" s="3">
        <v>77</v>
      </c>
      <c r="C640" s="6" t="s">
        <v>574</v>
      </c>
      <c r="E640" t="s">
        <v>18</v>
      </c>
      <c r="G640" s="7">
        <v>12215</v>
      </c>
      <c r="I640" s="7">
        <f>'[1]Worksheet vs Peoplesoft'!I641</f>
        <v>12094</v>
      </c>
      <c r="K640" s="7">
        <f>SUMIFS('[1]Pass Cars &amp; Totals'!$B$4:$B$95,'[1]Pass Cars &amp; Totals'!$A$4:$A$95,Worksheet!C640)</f>
        <v>11862</v>
      </c>
      <c r="M640" s="7">
        <f>SUMIFS('[1]Pass Cars &amp; Totals'!$C$4:$C$95,'[1]Pass Cars &amp; Totals'!$A$4:$A$95,Worksheet!C640)</f>
        <v>24151</v>
      </c>
      <c r="O640" s="8">
        <f>'[1]Worksheet vs Peoplesoft'!O641</f>
        <v>852.66</v>
      </c>
    </row>
    <row r="641" spans="1:15" ht="15" customHeight="1" x14ac:dyDescent="0.3">
      <c r="A641" s="3">
        <v>77</v>
      </c>
      <c r="C641" s="6" t="s">
        <v>575</v>
      </c>
      <c r="E641" t="s">
        <v>20</v>
      </c>
      <c r="G641" s="7">
        <v>4249</v>
      </c>
      <c r="I641" s="7">
        <f>'[1]Worksheet vs Peoplesoft'!I642</f>
        <v>4264</v>
      </c>
      <c r="K641" s="10"/>
      <c r="M641" s="10"/>
      <c r="O641" s="8">
        <f>'[1]Worksheet vs Peoplesoft'!O642</f>
        <v>33.369999999999997</v>
      </c>
    </row>
    <row r="642" spans="1:15" ht="15" customHeight="1" x14ac:dyDescent="0.3">
      <c r="A642" s="3">
        <v>77</v>
      </c>
      <c r="C642" s="6" t="s">
        <v>576</v>
      </c>
      <c r="E642" t="s">
        <v>20</v>
      </c>
      <c r="G642" s="7">
        <v>692</v>
      </c>
      <c r="I642" s="7">
        <f>'[1]Worksheet vs Peoplesoft'!I643</f>
        <v>625</v>
      </c>
      <c r="K642" s="10"/>
      <c r="M642" s="10"/>
      <c r="O642" s="8">
        <f>'[1]Worksheet vs Peoplesoft'!O643</f>
        <v>6.73</v>
      </c>
    </row>
    <row r="643" spans="1:15" ht="15" customHeight="1" x14ac:dyDescent="0.3">
      <c r="A643" s="3">
        <v>77</v>
      </c>
      <c r="C643" s="6" t="s">
        <v>577</v>
      </c>
      <c r="E643" t="s">
        <v>20</v>
      </c>
      <c r="G643" s="7">
        <v>920</v>
      </c>
      <c r="I643" s="7">
        <f>'[1]Worksheet vs Peoplesoft'!I644</f>
        <v>797</v>
      </c>
      <c r="K643" s="10"/>
      <c r="M643" s="10"/>
      <c r="O643" s="8">
        <f>'[1]Worksheet vs Peoplesoft'!O644</f>
        <v>8.94</v>
      </c>
    </row>
    <row r="644" spans="1:15" ht="15" customHeight="1" x14ac:dyDescent="0.3">
      <c r="A644" s="3">
        <v>77</v>
      </c>
      <c r="C644" s="6" t="s">
        <v>578</v>
      </c>
      <c r="E644" t="s">
        <v>20</v>
      </c>
      <c r="G644" s="7">
        <v>1118</v>
      </c>
      <c r="I644" s="7">
        <f>'[1]Worksheet vs Peoplesoft'!I645</f>
        <v>1069</v>
      </c>
      <c r="K644" s="10"/>
      <c r="M644" s="10"/>
      <c r="O644" s="8">
        <f>'[1]Worksheet vs Peoplesoft'!O645</f>
        <v>12.02</v>
      </c>
    </row>
    <row r="645" spans="1:15" ht="15" customHeight="1" x14ac:dyDescent="0.3">
      <c r="A645" s="3">
        <v>77</v>
      </c>
      <c r="C645" s="6" t="s">
        <v>579</v>
      </c>
      <c r="E645" t="s">
        <v>20</v>
      </c>
      <c r="G645" s="7">
        <v>801</v>
      </c>
      <c r="I645" s="7">
        <f>'[1]Worksheet vs Peoplesoft'!I646</f>
        <v>653</v>
      </c>
      <c r="K645" s="10"/>
      <c r="M645" s="10"/>
      <c r="O645" s="8">
        <f>'[1]Worksheet vs Peoplesoft'!O646</f>
        <v>10.02</v>
      </c>
    </row>
    <row r="646" spans="1:15" ht="15" customHeight="1" x14ac:dyDescent="0.3">
      <c r="A646" s="3">
        <v>77</v>
      </c>
      <c r="C646" s="6" t="s">
        <v>580</v>
      </c>
      <c r="E646" t="s">
        <v>20</v>
      </c>
      <c r="G646" s="7">
        <v>228</v>
      </c>
      <c r="I646" s="7">
        <f>'[1]Worksheet vs Peoplesoft'!I647</f>
        <v>208</v>
      </c>
      <c r="K646" s="10"/>
      <c r="M646" s="10"/>
      <c r="O646" s="8">
        <f>'[1]Worksheet vs Peoplesoft'!O647</f>
        <v>5.19</v>
      </c>
    </row>
    <row r="647" spans="1:15" ht="15" customHeight="1" x14ac:dyDescent="0.3">
      <c r="A647" s="3">
        <v>77</v>
      </c>
      <c r="C647" s="6" t="s">
        <v>581</v>
      </c>
      <c r="E647" t="s">
        <v>20</v>
      </c>
      <c r="G647" s="7">
        <v>1252</v>
      </c>
      <c r="I647" s="7">
        <f>'[1]Worksheet vs Peoplesoft'!I648</f>
        <v>1107</v>
      </c>
      <c r="K647" s="10"/>
      <c r="M647" s="10"/>
      <c r="O647" s="8">
        <f>'[1]Worksheet vs Peoplesoft'!O648</f>
        <v>13.98</v>
      </c>
    </row>
    <row r="648" spans="1:15" s="12" customFormat="1" x14ac:dyDescent="0.3">
      <c r="A648" s="11"/>
      <c r="E648" s="12" t="s">
        <v>24</v>
      </c>
      <c r="G648" s="13">
        <f>SUM(G640:G647)</f>
        <v>21475</v>
      </c>
      <c r="H648" s="13">
        <f t="shared" ref="H648:O648" si="58">SUM(H640:H647)</f>
        <v>0</v>
      </c>
      <c r="I648" s="13">
        <f>SUM(I640:I647)</f>
        <v>20817</v>
      </c>
      <c r="K648" s="13">
        <f t="shared" si="58"/>
        <v>11862</v>
      </c>
      <c r="M648" s="13">
        <f t="shared" si="58"/>
        <v>24151</v>
      </c>
      <c r="O648" s="17">
        <f t="shared" si="58"/>
        <v>942.91000000000008</v>
      </c>
    </row>
    <row r="649" spans="1:15" ht="15" customHeight="1" x14ac:dyDescent="0.3">
      <c r="A649" s="3">
        <v>78</v>
      </c>
      <c r="C649" s="6" t="s">
        <v>582</v>
      </c>
      <c r="E649" t="s">
        <v>18</v>
      </c>
      <c r="G649" s="7">
        <v>8721</v>
      </c>
      <c r="I649" s="7">
        <f>'[1]Worksheet vs Peoplesoft'!I650</f>
        <v>7795</v>
      </c>
      <c r="K649" s="7">
        <f>SUMIFS('[1]Pass Cars &amp; Totals'!$B$4:$B$95,'[1]Pass Cars &amp; Totals'!$A$4:$A$95,Worksheet!C649)</f>
        <v>5883</v>
      </c>
      <c r="M649" s="7">
        <f>SUMIFS('[1]Pass Cars &amp; Totals'!$C$4:$C$95,'[1]Pass Cars &amp; Totals'!$A$4:$A$95,Worksheet!C649)</f>
        <v>12307</v>
      </c>
      <c r="O649" s="8">
        <f>'[1]Worksheet vs Peoplesoft'!O650</f>
        <v>354.58</v>
      </c>
    </row>
    <row r="650" spans="1:15" ht="15" customHeight="1" x14ac:dyDescent="0.3">
      <c r="A650" s="3">
        <v>78</v>
      </c>
      <c r="C650" s="6" t="s">
        <v>583</v>
      </c>
      <c r="E650" t="s">
        <v>20</v>
      </c>
      <c r="G650" s="7">
        <v>209</v>
      </c>
      <c r="I650" s="7">
        <f>'[1]Worksheet vs Peoplesoft'!I651</f>
        <v>201</v>
      </c>
      <c r="K650" s="10"/>
      <c r="M650" s="10"/>
      <c r="O650" s="8">
        <f>'[1]Worksheet vs Peoplesoft'!O651</f>
        <v>2.92</v>
      </c>
    </row>
    <row r="651" spans="1:15" ht="15" customHeight="1" x14ac:dyDescent="0.3">
      <c r="A651" s="3">
        <v>78</v>
      </c>
      <c r="C651" s="6" t="s">
        <v>584</v>
      </c>
      <c r="E651" t="s">
        <v>20</v>
      </c>
      <c r="G651" s="7">
        <v>1683</v>
      </c>
      <c r="I651" s="7">
        <f>'[1]Worksheet vs Peoplesoft'!I652</f>
        <v>1741</v>
      </c>
      <c r="K651" s="10"/>
      <c r="M651" s="10"/>
      <c r="O651" s="8">
        <f>'[1]Worksheet vs Peoplesoft'!O652</f>
        <v>9.69</v>
      </c>
    </row>
    <row r="652" spans="1:15" s="12" customFormat="1" x14ac:dyDescent="0.3">
      <c r="A652" s="11"/>
      <c r="E652" s="12" t="s">
        <v>24</v>
      </c>
      <c r="G652" s="13">
        <f>SUM(G649:G651)</f>
        <v>10613</v>
      </c>
      <c r="H652" s="13">
        <f t="shared" ref="H652:O652" si="59">SUM(H649:H651)</f>
        <v>0</v>
      </c>
      <c r="I652" s="13">
        <f>SUM(I649:I651)</f>
        <v>9737</v>
      </c>
      <c r="K652" s="13">
        <f t="shared" si="59"/>
        <v>5883</v>
      </c>
      <c r="M652" s="13">
        <f t="shared" si="59"/>
        <v>12307</v>
      </c>
      <c r="O652" s="17">
        <f t="shared" si="59"/>
        <v>367.19</v>
      </c>
    </row>
    <row r="653" spans="1:15" ht="15" customHeight="1" x14ac:dyDescent="0.3">
      <c r="A653" s="3">
        <v>79</v>
      </c>
      <c r="C653" s="6" t="s">
        <v>585</v>
      </c>
      <c r="E653" t="s">
        <v>18</v>
      </c>
      <c r="G653" s="7">
        <v>58288</v>
      </c>
      <c r="I653" s="7">
        <f>'[1]Worksheet vs Peoplesoft'!I654</f>
        <v>64998</v>
      </c>
      <c r="K653" s="7">
        <f>SUMIFS('[1]Pass Cars &amp; Totals'!$B$4:$B$95,'[1]Pass Cars &amp; Totals'!$A$4:$A$95,Worksheet!C653)</f>
        <v>105490</v>
      </c>
      <c r="M653" s="7">
        <f>SUMIFS('[1]Pass Cars &amp; Totals'!$C$4:$C$95,'[1]Pass Cars &amp; Totals'!$A$4:$A$95,Worksheet!C653)</f>
        <v>155216</v>
      </c>
      <c r="O653" s="8">
        <f>'[1]Worksheet vs Peoplesoft'!O654</f>
        <v>862.88</v>
      </c>
    </row>
    <row r="654" spans="1:15" ht="15.75" customHeight="1" x14ac:dyDescent="0.3">
      <c r="A654" s="3">
        <v>79</v>
      </c>
      <c r="C654" s="9" t="s">
        <v>586</v>
      </c>
      <c r="E654" t="s">
        <v>20</v>
      </c>
      <c r="G654" s="7">
        <v>67140</v>
      </c>
      <c r="I654" s="7">
        <f>'[1]Worksheet vs Peoplesoft'!I655</f>
        <v>70783</v>
      </c>
      <c r="K654" s="10"/>
      <c r="M654" s="10"/>
      <c r="O654" s="8">
        <f>'[1]Worksheet vs Peoplesoft'!O655</f>
        <v>288.98</v>
      </c>
    </row>
    <row r="655" spans="1:15" ht="15" customHeight="1" x14ac:dyDescent="0.3">
      <c r="A655" s="3">
        <v>79</v>
      </c>
      <c r="C655" s="6" t="s">
        <v>587</v>
      </c>
      <c r="E655" t="s">
        <v>20</v>
      </c>
      <c r="G655" s="7">
        <v>42010</v>
      </c>
      <c r="I655" s="7">
        <f>'[1]Worksheet vs Peoplesoft'!I656</f>
        <v>44595</v>
      </c>
      <c r="K655" s="10"/>
      <c r="M655" s="10"/>
      <c r="O655" s="8">
        <f>'[1]Worksheet vs Peoplesoft'!O656</f>
        <v>104.82</v>
      </c>
    </row>
    <row r="656" spans="1:15" ht="15" customHeight="1" x14ac:dyDescent="0.3">
      <c r="A656" s="3">
        <v>79</v>
      </c>
      <c r="C656" s="6" t="s">
        <v>588</v>
      </c>
      <c r="E656" t="s">
        <v>20</v>
      </c>
      <c r="G656" s="7">
        <v>1334</v>
      </c>
      <c r="I656" s="7">
        <f>'[1]Worksheet vs Peoplesoft'!I657</f>
        <v>1838</v>
      </c>
      <c r="K656" s="10"/>
      <c r="M656" s="10"/>
      <c r="O656" s="8">
        <f>'[1]Worksheet vs Peoplesoft'!O657</f>
        <v>10.83</v>
      </c>
    </row>
    <row r="657" spans="1:15" ht="15" customHeight="1" x14ac:dyDescent="0.3">
      <c r="A657" s="3">
        <v>79</v>
      </c>
      <c r="C657" s="6" t="s">
        <v>589</v>
      </c>
      <c r="E657" t="s">
        <v>20</v>
      </c>
      <c r="G657" s="7">
        <v>611</v>
      </c>
      <c r="I657" s="7">
        <f>'[1]Worksheet vs Peoplesoft'!I658</f>
        <v>600</v>
      </c>
      <c r="K657" s="10"/>
      <c r="M657" s="10"/>
      <c r="O657" s="8">
        <f>'[1]Worksheet vs Peoplesoft'!O658</f>
        <v>4.29</v>
      </c>
    </row>
    <row r="658" spans="1:15" ht="15" customHeight="1" x14ac:dyDescent="0.3">
      <c r="A658" s="3">
        <v>79</v>
      </c>
      <c r="C658" s="6" t="s">
        <v>590</v>
      </c>
      <c r="E658" t="s">
        <v>20</v>
      </c>
      <c r="G658" s="7">
        <v>1420</v>
      </c>
      <c r="I658" s="7">
        <f>'[1]Worksheet vs Peoplesoft'!I659</f>
        <v>1330</v>
      </c>
      <c r="K658" s="10"/>
      <c r="M658" s="10"/>
      <c r="O658" s="8">
        <f>'[1]Worksheet vs Peoplesoft'!O659</f>
        <v>7.8</v>
      </c>
    </row>
    <row r="659" spans="1:15" ht="15" customHeight="1" x14ac:dyDescent="0.3">
      <c r="A659" s="3">
        <v>79</v>
      </c>
      <c r="C659" s="6" t="s">
        <v>591</v>
      </c>
      <c r="E659" t="s">
        <v>20</v>
      </c>
      <c r="G659" s="7">
        <v>1610</v>
      </c>
      <c r="I659" s="7">
        <f>'[1]Worksheet vs Peoplesoft'!I660</f>
        <v>1757</v>
      </c>
      <c r="K659" s="10"/>
      <c r="M659" s="10"/>
      <c r="O659" s="8">
        <f>'[1]Worksheet vs Peoplesoft'!O660</f>
        <v>36.1</v>
      </c>
    </row>
    <row r="660" spans="1:15" s="12" customFormat="1" x14ac:dyDescent="0.3">
      <c r="A660" s="11"/>
      <c r="E660" s="12" t="s">
        <v>24</v>
      </c>
      <c r="G660" s="13">
        <f>SUM(G653:G659)</f>
        <v>172413</v>
      </c>
      <c r="H660" s="13">
        <f t="shared" ref="H660:O660" si="60">SUM(H653:H659)</f>
        <v>0</v>
      </c>
      <c r="I660" s="13">
        <f>SUM(I653:I659)</f>
        <v>185901</v>
      </c>
      <c r="K660" s="13">
        <f t="shared" si="60"/>
        <v>105490</v>
      </c>
      <c r="M660" s="13">
        <f t="shared" si="60"/>
        <v>155216</v>
      </c>
      <c r="O660" s="17">
        <f t="shared" si="60"/>
        <v>1315.6999999999998</v>
      </c>
    </row>
    <row r="661" spans="1:15" ht="15" customHeight="1" x14ac:dyDescent="0.3">
      <c r="A661" s="3">
        <v>80</v>
      </c>
      <c r="C661" s="6" t="s">
        <v>592</v>
      </c>
      <c r="E661" t="s">
        <v>18</v>
      </c>
      <c r="G661" s="7">
        <v>9174</v>
      </c>
      <c r="I661" s="7">
        <f>'[1]Worksheet vs Peoplesoft'!I662</f>
        <v>8543</v>
      </c>
      <c r="K661" s="7">
        <f>SUMIFS('[1]Pass Cars &amp; Totals'!$B$4:$B$95,'[1]Pass Cars &amp; Totals'!$A$4:$A$95,Worksheet!C661)</f>
        <v>10280</v>
      </c>
      <c r="M661" s="7">
        <f>SUMIFS('[1]Pass Cars &amp; Totals'!$C$4:$C$95,'[1]Pass Cars &amp; Totals'!$A$4:$A$95,Worksheet!C661)</f>
        <v>20911</v>
      </c>
      <c r="O661" s="8">
        <f>'[1]Worksheet vs Peoplesoft'!O662</f>
        <v>562.25</v>
      </c>
    </row>
    <row r="662" spans="1:15" ht="15" customHeight="1" x14ac:dyDescent="0.3">
      <c r="A662" s="3">
        <v>80</v>
      </c>
      <c r="C662" s="6" t="s">
        <v>593</v>
      </c>
      <c r="E662" t="s">
        <v>20</v>
      </c>
      <c r="G662" s="7">
        <v>5106</v>
      </c>
      <c r="I662" s="7">
        <f>'[1]Worksheet vs Peoplesoft'!I663</f>
        <v>5275</v>
      </c>
      <c r="K662" s="10"/>
      <c r="M662" s="10"/>
      <c r="O662" s="8">
        <f>'[1]Worksheet vs Peoplesoft'!O663</f>
        <v>32.299999999999997</v>
      </c>
    </row>
    <row r="663" spans="1:15" ht="15" customHeight="1" x14ac:dyDescent="0.3">
      <c r="A663" s="3">
        <v>80</v>
      </c>
      <c r="C663" s="6" t="s">
        <v>594</v>
      </c>
      <c r="E663" t="s">
        <v>20</v>
      </c>
      <c r="G663" s="7">
        <v>335</v>
      </c>
      <c r="I663" s="7">
        <f>'[1]Worksheet vs Peoplesoft'!I664</f>
        <v>288</v>
      </c>
      <c r="K663" s="10"/>
      <c r="M663" s="10"/>
      <c r="O663" s="8">
        <f>'[1]Worksheet vs Peoplesoft'!O664</f>
        <v>3.83</v>
      </c>
    </row>
    <row r="664" spans="1:15" ht="15" customHeight="1" x14ac:dyDescent="0.3">
      <c r="A664" s="3">
        <v>80</v>
      </c>
      <c r="C664" s="6" t="s">
        <v>595</v>
      </c>
      <c r="E664" t="s">
        <v>20</v>
      </c>
      <c r="G664" s="7">
        <v>607</v>
      </c>
      <c r="I664" s="7">
        <f>'[1]Worksheet vs Peoplesoft'!I665</f>
        <v>553</v>
      </c>
      <c r="K664" s="10"/>
      <c r="M664" s="10"/>
      <c r="O664" s="8">
        <f>'[1]Worksheet vs Peoplesoft'!O665</f>
        <v>4.42</v>
      </c>
    </row>
    <row r="665" spans="1:15" ht="15" customHeight="1" x14ac:dyDescent="0.3">
      <c r="A665" s="3">
        <v>80</v>
      </c>
      <c r="C665" s="6" t="s">
        <v>596</v>
      </c>
      <c r="E665" t="s">
        <v>20</v>
      </c>
      <c r="G665" s="7">
        <v>708</v>
      </c>
      <c r="I665" s="7">
        <f>'[1]Worksheet vs Peoplesoft'!I666</f>
        <v>696</v>
      </c>
      <c r="K665" s="10"/>
      <c r="M665" s="10"/>
      <c r="O665" s="8">
        <f>'[1]Worksheet vs Peoplesoft'!O666</f>
        <v>6.21</v>
      </c>
    </row>
    <row r="666" spans="1:15" s="12" customFormat="1" x14ac:dyDescent="0.3">
      <c r="A666" s="11"/>
      <c r="E666" s="12" t="s">
        <v>24</v>
      </c>
      <c r="G666" s="13">
        <f>SUM(G661:G665)</f>
        <v>15930</v>
      </c>
      <c r="H666" s="13">
        <f t="shared" ref="H666:O666" si="61">SUM(H661:H665)</f>
        <v>0</v>
      </c>
      <c r="I666" s="13">
        <f>SUM(I661:I665)</f>
        <v>15355</v>
      </c>
      <c r="K666" s="13">
        <f t="shared" si="61"/>
        <v>10280</v>
      </c>
      <c r="M666" s="13">
        <f t="shared" si="61"/>
        <v>20911</v>
      </c>
      <c r="O666" s="17">
        <f t="shared" si="61"/>
        <v>609.01</v>
      </c>
    </row>
    <row r="667" spans="1:15" ht="15" customHeight="1" x14ac:dyDescent="0.3">
      <c r="A667" s="3">
        <v>81</v>
      </c>
      <c r="C667" s="6" t="s">
        <v>597</v>
      </c>
      <c r="E667" t="s">
        <v>18</v>
      </c>
      <c r="G667" s="7">
        <v>4707</v>
      </c>
      <c r="I667" s="7">
        <f>'[1]Worksheet vs Peoplesoft'!I668</f>
        <v>4542</v>
      </c>
      <c r="K667" s="7">
        <f>SUMIFS('[1]Pass Cars &amp; Totals'!$B$4:$B$95,'[1]Pass Cars &amp; Totals'!$A$4:$A$95,Worksheet!C667)</f>
        <v>4505</v>
      </c>
      <c r="M667" s="7">
        <f>SUMIFS('[1]Pass Cars &amp; Totals'!$C$4:$C$95,'[1]Pass Cars &amp; Totals'!$A$4:$A$95,Worksheet!C667)</f>
        <v>9164</v>
      </c>
      <c r="O667" s="8">
        <f>'[1]Worksheet vs Peoplesoft'!O668</f>
        <v>264.55</v>
      </c>
    </row>
    <row r="668" spans="1:15" ht="15" customHeight="1" x14ac:dyDescent="0.3">
      <c r="A668" s="3">
        <v>81</v>
      </c>
      <c r="C668" s="6" t="s">
        <v>598</v>
      </c>
      <c r="E668" t="s">
        <v>20</v>
      </c>
      <c r="G668" s="7">
        <v>2133</v>
      </c>
      <c r="I668" s="7">
        <f>'[1]Worksheet vs Peoplesoft'!I669</f>
        <v>2000</v>
      </c>
      <c r="K668" s="10"/>
      <c r="M668" s="10"/>
      <c r="O668" s="8">
        <f>'[1]Worksheet vs Peoplesoft'!O669</f>
        <v>9.8699999999999992</v>
      </c>
    </row>
    <row r="669" spans="1:15" ht="15.75" customHeight="1" x14ac:dyDescent="0.3">
      <c r="A669" s="3">
        <v>81</v>
      </c>
      <c r="C669" s="9" t="s">
        <v>599</v>
      </c>
      <c r="E669" t="s">
        <v>20</v>
      </c>
      <c r="G669" s="7">
        <v>676</v>
      </c>
      <c r="I669" s="7">
        <f>'[1]Worksheet vs Peoplesoft'!I670</f>
        <v>545</v>
      </c>
      <c r="K669" s="10"/>
      <c r="M669" s="10"/>
      <c r="O669" s="8">
        <f>'[1]Worksheet vs Peoplesoft'!O670</f>
        <v>4.82</v>
      </c>
    </row>
    <row r="670" spans="1:15" s="12" customFormat="1" x14ac:dyDescent="0.3">
      <c r="A670" s="11"/>
      <c r="E670" s="12" t="s">
        <v>24</v>
      </c>
      <c r="G670" s="13">
        <f>SUM(G667:G669)</f>
        <v>7516</v>
      </c>
      <c r="H670" s="13">
        <f t="shared" ref="H670:O670" si="62">SUM(H667:H669)</f>
        <v>0</v>
      </c>
      <c r="I670" s="13">
        <f>SUM(I667:I669)</f>
        <v>7087</v>
      </c>
      <c r="K670" s="13">
        <f t="shared" si="62"/>
        <v>4505</v>
      </c>
      <c r="M670" s="13">
        <f t="shared" si="62"/>
        <v>9164</v>
      </c>
      <c r="O670" s="17">
        <f t="shared" si="62"/>
        <v>279.24</v>
      </c>
    </row>
    <row r="671" spans="1:15" ht="15" customHeight="1" x14ac:dyDescent="0.3">
      <c r="A671" s="3">
        <v>82</v>
      </c>
      <c r="C671" s="6" t="s">
        <v>600</v>
      </c>
      <c r="E671" t="s">
        <v>18</v>
      </c>
      <c r="G671" s="7">
        <v>60867</v>
      </c>
      <c r="I671" s="7">
        <f>'[1]Worksheet vs Peoplesoft'!I672</f>
        <v>61465</v>
      </c>
      <c r="K671" s="7">
        <f>SUMIFS('[1]Pass Cars &amp; Totals'!$B$4:$B$95,'[1]Pass Cars &amp; Totals'!$A$4:$A$95,Worksheet!C671)</f>
        <v>114912</v>
      </c>
      <c r="M671" s="7">
        <f>SUMIFS('[1]Pass Cars &amp; Totals'!$C$4:$C$95,'[1]Pass Cars &amp; Totals'!$A$4:$A$95,Worksheet!C671)</f>
        <v>179840</v>
      </c>
      <c r="O671" s="8">
        <f>'[1]Worksheet vs Peoplesoft'!O672</f>
        <v>563.26</v>
      </c>
    </row>
    <row r="672" spans="1:15" ht="15.75" customHeight="1" x14ac:dyDescent="0.3">
      <c r="A672" s="3">
        <v>82</v>
      </c>
      <c r="C672" s="9" t="s">
        <v>601</v>
      </c>
      <c r="E672" t="s">
        <v>20</v>
      </c>
      <c r="G672" s="7">
        <v>117429</v>
      </c>
      <c r="I672" s="7">
        <f>'[1]Worksheet vs Peoplesoft'!I673</f>
        <v>117298</v>
      </c>
      <c r="K672" s="10"/>
      <c r="M672" s="10"/>
      <c r="O672" s="8">
        <f>'[1]Worksheet vs Peoplesoft'!O673</f>
        <v>551.04999999999995</v>
      </c>
    </row>
    <row r="673" spans="1:15" ht="15" customHeight="1" x14ac:dyDescent="0.3">
      <c r="A673" s="3">
        <v>82</v>
      </c>
      <c r="C673" s="6" t="s">
        <v>602</v>
      </c>
      <c r="E673" t="s">
        <v>20</v>
      </c>
      <c r="G673" s="7">
        <v>1407</v>
      </c>
      <c r="I673" s="7">
        <f>'[1]Worksheet vs Peoplesoft'!I674</f>
        <v>1373</v>
      </c>
      <c r="K673" s="10"/>
      <c r="M673" s="10"/>
      <c r="O673" s="8">
        <f>'[1]Worksheet vs Peoplesoft'!O674</f>
        <v>15.27</v>
      </c>
    </row>
    <row r="674" spans="1:15" s="12" customFormat="1" x14ac:dyDescent="0.3">
      <c r="A674" s="11"/>
      <c r="E674" s="12" t="s">
        <v>24</v>
      </c>
      <c r="G674" s="13">
        <f>SUM(G671:G673)</f>
        <v>179703</v>
      </c>
      <c r="H674" s="13">
        <f t="shared" ref="H674:O674" si="63">SUM(H671:H673)</f>
        <v>0</v>
      </c>
      <c r="I674" s="13">
        <f>SUM(I671:I673)</f>
        <v>180136</v>
      </c>
      <c r="K674" s="13">
        <f t="shared" si="63"/>
        <v>114912</v>
      </c>
      <c r="M674" s="13">
        <f t="shared" si="63"/>
        <v>179840</v>
      </c>
      <c r="O674" s="17">
        <f t="shared" si="63"/>
        <v>1129.58</v>
      </c>
    </row>
    <row r="675" spans="1:15" ht="15" customHeight="1" x14ac:dyDescent="0.3">
      <c r="A675" s="3">
        <v>83</v>
      </c>
      <c r="C675" s="6" t="s">
        <v>603</v>
      </c>
      <c r="E675" t="s">
        <v>18</v>
      </c>
      <c r="G675" s="7">
        <v>6830</v>
      </c>
      <c r="I675" s="7">
        <f>'[1]Worksheet vs Peoplesoft'!I676</f>
        <v>6537</v>
      </c>
      <c r="K675" s="7">
        <f>SUMIFS('[1]Pass Cars &amp; Totals'!$B$4:$B$95,'[1]Pass Cars &amp; Totals'!$A$4:$A$95,Worksheet!C675)</f>
        <v>9826</v>
      </c>
      <c r="M675" s="7">
        <f>SUMIFS('[1]Pass Cars &amp; Totals'!$C$4:$C$95,'[1]Pass Cars &amp; Totals'!$A$4:$A$95,Worksheet!C675)</f>
        <v>19538</v>
      </c>
      <c r="O675" s="8">
        <f>'[1]Worksheet vs Peoplesoft'!O676</f>
        <v>398.19</v>
      </c>
    </row>
    <row r="676" spans="1:15" ht="15" customHeight="1" x14ac:dyDescent="0.3">
      <c r="A676" s="3">
        <v>83</v>
      </c>
      <c r="C676" s="6" t="s">
        <v>604</v>
      </c>
      <c r="E676" t="s">
        <v>20</v>
      </c>
      <c r="G676" s="7">
        <v>4893</v>
      </c>
      <c r="I676" s="7">
        <f>'[1]Worksheet vs Peoplesoft'!I677</f>
        <v>4831</v>
      </c>
      <c r="K676" s="10"/>
      <c r="M676" s="10"/>
      <c r="O676" s="8">
        <f>'[1]Worksheet vs Peoplesoft'!O677</f>
        <v>35.78</v>
      </c>
    </row>
    <row r="677" spans="1:15" ht="15" customHeight="1" x14ac:dyDescent="0.3">
      <c r="A677" s="3">
        <v>83</v>
      </c>
      <c r="C677" s="6" t="s">
        <v>605</v>
      </c>
      <c r="E677" t="s">
        <v>20</v>
      </c>
      <c r="G677" s="7">
        <v>1162</v>
      </c>
      <c r="I677" s="7">
        <f>'[1]Worksheet vs Peoplesoft'!I678</f>
        <v>952</v>
      </c>
      <c r="K677" s="10"/>
      <c r="M677" s="10"/>
      <c r="O677" s="8">
        <f>'[1]Worksheet vs Peoplesoft'!O678</f>
        <v>11.02</v>
      </c>
    </row>
    <row r="678" spans="1:15" ht="15" customHeight="1" x14ac:dyDescent="0.3">
      <c r="A678" s="3">
        <v>83</v>
      </c>
      <c r="C678" s="6" t="s">
        <v>606</v>
      </c>
      <c r="E678" t="s">
        <v>20</v>
      </c>
      <c r="G678" s="7">
        <v>608</v>
      </c>
      <c r="I678" s="7">
        <f>'[1]Worksheet vs Peoplesoft'!I679</f>
        <v>555</v>
      </c>
      <c r="K678" s="10"/>
      <c r="M678" s="10"/>
      <c r="O678" s="8">
        <f>'[1]Worksheet vs Peoplesoft'!O679</f>
        <v>5.41</v>
      </c>
    </row>
    <row r="679" spans="1:15" ht="15" customHeight="1" x14ac:dyDescent="0.3">
      <c r="A679" s="3">
        <v>83</v>
      </c>
      <c r="C679" s="6" t="s">
        <v>607</v>
      </c>
      <c r="E679" t="s">
        <v>20</v>
      </c>
      <c r="G679" s="7">
        <v>1386</v>
      </c>
      <c r="I679" s="7">
        <f>'[1]Worksheet vs Peoplesoft'!I680</f>
        <v>1409</v>
      </c>
      <c r="K679" s="10"/>
      <c r="M679" s="10"/>
      <c r="O679" s="8">
        <f>'[1]Worksheet vs Peoplesoft'!O680</f>
        <v>13.92</v>
      </c>
    </row>
    <row r="680" spans="1:15" ht="15" customHeight="1" x14ac:dyDescent="0.3">
      <c r="A680" s="3">
        <v>83</v>
      </c>
      <c r="C680" s="6" t="s">
        <v>608</v>
      </c>
      <c r="E680" t="s">
        <v>20</v>
      </c>
      <c r="G680" s="7">
        <v>515</v>
      </c>
      <c r="I680" s="7">
        <f>'[1]Worksheet vs Peoplesoft'!I681</f>
        <v>416</v>
      </c>
      <c r="K680" s="10"/>
      <c r="M680" s="10"/>
      <c r="O680" s="8">
        <f>'[1]Worksheet vs Peoplesoft'!O681</f>
        <v>7.16</v>
      </c>
    </row>
    <row r="681" spans="1:15" ht="15" customHeight="1" x14ac:dyDescent="0.3">
      <c r="A681" s="3">
        <v>83</v>
      </c>
      <c r="C681" s="6" t="s">
        <v>609</v>
      </c>
      <c r="E681" t="s">
        <v>20</v>
      </c>
      <c r="G681" s="7">
        <v>456</v>
      </c>
      <c r="I681" s="7">
        <f>'[1]Worksheet vs Peoplesoft'!I682</f>
        <v>456</v>
      </c>
      <c r="K681" s="10"/>
      <c r="M681" s="10"/>
      <c r="O681" s="8">
        <f>'[1]Worksheet vs Peoplesoft'!O682</f>
        <v>3.75</v>
      </c>
    </row>
    <row r="682" spans="1:15" ht="15" customHeight="1" x14ac:dyDescent="0.3">
      <c r="A682" s="3">
        <v>83</v>
      </c>
      <c r="C682" s="6" t="s">
        <v>610</v>
      </c>
      <c r="E682" t="s">
        <v>20</v>
      </c>
      <c r="G682" s="7">
        <v>362</v>
      </c>
      <c r="I682" s="7">
        <f>'[1]Worksheet vs Peoplesoft'!I683</f>
        <v>283</v>
      </c>
      <c r="K682" s="10"/>
      <c r="M682" s="10"/>
      <c r="O682" s="8">
        <f>'[1]Worksheet vs Peoplesoft'!O683</f>
        <v>4.8499999999999996</v>
      </c>
    </row>
    <row r="683" spans="1:15" s="12" customFormat="1" x14ac:dyDescent="0.3">
      <c r="A683" s="11"/>
      <c r="E683" s="12" t="s">
        <v>24</v>
      </c>
      <c r="G683" s="13">
        <f>SUM(G675:G682)</f>
        <v>16212</v>
      </c>
      <c r="H683" s="13">
        <f t="shared" ref="H683:O683" si="64">SUM(H675:H682)</f>
        <v>0</v>
      </c>
      <c r="I683" s="13">
        <f>SUM(I675:I682)</f>
        <v>15439</v>
      </c>
      <c r="K683" s="13">
        <f t="shared" si="64"/>
        <v>9826</v>
      </c>
      <c r="M683" s="13">
        <f t="shared" si="64"/>
        <v>19538</v>
      </c>
      <c r="O683" s="17">
        <f t="shared" si="64"/>
        <v>480.0800000000001</v>
      </c>
    </row>
    <row r="684" spans="1:15" ht="15" customHeight="1" x14ac:dyDescent="0.3">
      <c r="A684" s="3">
        <v>84</v>
      </c>
      <c r="C684" s="6" t="s">
        <v>611</v>
      </c>
      <c r="E684" t="s">
        <v>18</v>
      </c>
      <c r="G684" s="7">
        <v>43577</v>
      </c>
      <c r="I684" s="7">
        <f>'[1]Worksheet vs Peoplesoft'!I685</f>
        <v>44357</v>
      </c>
      <c r="K684" s="7">
        <f>SUMIFS('[1]Pass Cars &amp; Totals'!$B$4:$B$95,'[1]Pass Cars &amp; Totals'!$A$4:$A$95,Worksheet!C684)</f>
        <v>59924</v>
      </c>
      <c r="M684" s="7">
        <f>SUMIFS('[1]Pass Cars &amp; Totals'!$C$4:$C$95,'[1]Pass Cars &amp; Totals'!$A$4:$A$95,Worksheet!C684)</f>
        <v>98386</v>
      </c>
      <c r="O684" s="8">
        <f>'[1]Worksheet vs Peoplesoft'!O685</f>
        <v>840.22</v>
      </c>
    </row>
    <row r="685" spans="1:15" ht="15.75" customHeight="1" x14ac:dyDescent="0.3">
      <c r="A685" s="3">
        <v>84</v>
      </c>
      <c r="C685" s="9" t="s">
        <v>612</v>
      </c>
      <c r="E685" t="s">
        <v>20</v>
      </c>
      <c r="G685" s="7">
        <v>60785</v>
      </c>
      <c r="I685" s="7">
        <f>'[1]Worksheet vs Peoplesoft'!I686</f>
        <v>58389</v>
      </c>
      <c r="K685" s="10"/>
      <c r="M685" s="10"/>
      <c r="O685" s="8">
        <f>'[1]Worksheet vs Peoplesoft'!O686</f>
        <v>348.24</v>
      </c>
    </row>
    <row r="686" spans="1:15" ht="15" customHeight="1" x14ac:dyDescent="0.3">
      <c r="A686" s="3">
        <v>84</v>
      </c>
      <c r="C686" s="6" t="s">
        <v>613</v>
      </c>
      <c r="E686" t="s">
        <v>20</v>
      </c>
      <c r="G686" s="7">
        <v>221</v>
      </c>
      <c r="I686" s="7">
        <f>'[1]Worksheet vs Peoplesoft'!I687</f>
        <v>238</v>
      </c>
      <c r="K686" s="10"/>
      <c r="M686" s="10"/>
      <c r="O686" s="8">
        <f>'[1]Worksheet vs Peoplesoft'!O687</f>
        <v>1.82</v>
      </c>
    </row>
    <row r="687" spans="1:15" ht="15" customHeight="1" x14ac:dyDescent="0.3">
      <c r="A687" s="3">
        <v>84</v>
      </c>
      <c r="C687" s="6" t="s">
        <v>614</v>
      </c>
      <c r="E687" t="s">
        <v>20</v>
      </c>
      <c r="G687" s="7">
        <v>1029</v>
      </c>
      <c r="I687" s="7">
        <f>'[1]Worksheet vs Peoplesoft'!I688</f>
        <v>1012</v>
      </c>
      <c r="K687" s="10"/>
      <c r="M687" s="10"/>
      <c r="O687" s="8">
        <f>'[1]Worksheet vs Peoplesoft'!O688</f>
        <v>7.02</v>
      </c>
    </row>
    <row r="688" spans="1:15" ht="15.75" customHeight="1" x14ac:dyDescent="0.3">
      <c r="A688" s="3">
        <v>84</v>
      </c>
      <c r="C688" s="9" t="s">
        <v>615</v>
      </c>
      <c r="E688" t="s">
        <v>20</v>
      </c>
      <c r="G688" s="7">
        <v>2236</v>
      </c>
      <c r="I688" s="7">
        <f>'[1]Worksheet vs Peoplesoft'!I689</f>
        <v>2157</v>
      </c>
      <c r="K688" s="10"/>
      <c r="M688" s="10"/>
      <c r="O688" s="8">
        <f>'[1]Worksheet vs Peoplesoft'!O689</f>
        <v>13.56</v>
      </c>
    </row>
    <row r="689" spans="1:15" s="12" customFormat="1" x14ac:dyDescent="0.3">
      <c r="A689" s="11"/>
      <c r="E689" s="12" t="s">
        <v>24</v>
      </c>
      <c r="G689" s="13">
        <f>SUM(G684:G688)</f>
        <v>107848</v>
      </c>
      <c r="H689" s="13">
        <f t="shared" ref="H689:O689" si="65">SUM(H684:H688)</f>
        <v>0</v>
      </c>
      <c r="I689" s="13">
        <f>SUM(I684:I688)</f>
        <v>106153</v>
      </c>
      <c r="K689" s="13">
        <f t="shared" si="65"/>
        <v>59924</v>
      </c>
      <c r="M689" s="13">
        <f t="shared" si="65"/>
        <v>98386</v>
      </c>
      <c r="O689" s="17">
        <f t="shared" si="65"/>
        <v>1210.8599999999999</v>
      </c>
    </row>
    <row r="690" spans="1:15" ht="15" customHeight="1" x14ac:dyDescent="0.3">
      <c r="A690" s="3">
        <v>85</v>
      </c>
      <c r="C690" s="6" t="s">
        <v>616</v>
      </c>
      <c r="E690" t="s">
        <v>18</v>
      </c>
      <c r="G690" s="7">
        <v>14341</v>
      </c>
      <c r="I690" s="7">
        <f>'[1]Worksheet vs Peoplesoft'!I691</f>
        <v>13671</v>
      </c>
      <c r="K690" s="7">
        <f>SUMIFS('[1]Pass Cars &amp; Totals'!$B$4:$B$95,'[1]Pass Cars &amp; Totals'!$A$4:$A$95,Worksheet!C690)</f>
        <v>19983</v>
      </c>
      <c r="M690" s="7">
        <f>SUMIFS('[1]Pass Cars &amp; Totals'!$C$4:$C$95,'[1]Pass Cars &amp; Totals'!$A$4:$A$95,Worksheet!C690)</f>
        <v>39133</v>
      </c>
      <c r="O690" s="8">
        <f>'[1]Worksheet vs Peoplesoft'!O691</f>
        <v>728.32</v>
      </c>
    </row>
    <row r="691" spans="1:15" ht="15" customHeight="1" x14ac:dyDescent="0.3">
      <c r="A691" s="3">
        <v>85</v>
      </c>
      <c r="C691" s="6" t="s">
        <v>617</v>
      </c>
      <c r="E691" t="s">
        <v>20</v>
      </c>
      <c r="G691" s="7">
        <v>10666</v>
      </c>
      <c r="I691" s="7">
        <f>'[1]Worksheet vs Peoplesoft'!I692</f>
        <v>10440</v>
      </c>
      <c r="K691" s="10"/>
      <c r="M691" s="10"/>
      <c r="O691" s="8">
        <f>'[1]Worksheet vs Peoplesoft'!O692</f>
        <v>68.28</v>
      </c>
    </row>
    <row r="692" spans="1:15" ht="15.75" customHeight="1" x14ac:dyDescent="0.3">
      <c r="A692" s="3">
        <v>85</v>
      </c>
      <c r="C692" s="9" t="s">
        <v>618</v>
      </c>
      <c r="E692" t="s">
        <v>20</v>
      </c>
      <c r="G692" s="7">
        <v>6112</v>
      </c>
      <c r="I692" s="7">
        <f>'[1]Worksheet vs Peoplesoft'!I693</f>
        <v>5277</v>
      </c>
      <c r="K692" s="10"/>
      <c r="M692" s="10"/>
      <c r="O692" s="8">
        <f>'[1]Worksheet vs Peoplesoft'!O693</f>
        <v>33.130000000000003</v>
      </c>
    </row>
    <row r="693" spans="1:15" ht="15" customHeight="1" x14ac:dyDescent="0.3">
      <c r="A693" s="3">
        <v>85</v>
      </c>
      <c r="C693" s="6" t="s">
        <v>619</v>
      </c>
      <c r="E693" t="s">
        <v>20</v>
      </c>
      <c r="G693" s="7">
        <v>875</v>
      </c>
      <c r="I693" s="7">
        <f>'[1]Worksheet vs Peoplesoft'!I694</f>
        <v>798</v>
      </c>
      <c r="K693" s="10"/>
      <c r="M693" s="10"/>
      <c r="O693" s="8">
        <f>'[1]Worksheet vs Peoplesoft'!O694</f>
        <v>7.58</v>
      </c>
    </row>
    <row r="694" spans="1:15" ht="15" customHeight="1" x14ac:dyDescent="0.3">
      <c r="A694" s="3">
        <v>85</v>
      </c>
      <c r="C694" s="6" t="s">
        <v>620</v>
      </c>
      <c r="E694" t="s">
        <v>20</v>
      </c>
      <c r="G694" s="7">
        <v>415</v>
      </c>
      <c r="I694" s="7">
        <f>'[1]Worksheet vs Peoplesoft'!I695</f>
        <v>349</v>
      </c>
      <c r="K694" s="10"/>
      <c r="M694" s="10"/>
      <c r="O694" s="8">
        <f>'[1]Worksheet vs Peoplesoft'!O695</f>
        <v>5.09</v>
      </c>
    </row>
    <row r="695" spans="1:15" ht="15" customHeight="1" x14ac:dyDescent="0.3">
      <c r="A695" s="3">
        <v>85</v>
      </c>
      <c r="C695" s="6" t="s">
        <v>621</v>
      </c>
      <c r="E695" t="s">
        <v>20</v>
      </c>
      <c r="G695" s="7">
        <v>479</v>
      </c>
      <c r="I695" s="7">
        <f>'[1]Worksheet vs Peoplesoft'!I696</f>
        <v>441</v>
      </c>
      <c r="K695" s="10"/>
      <c r="M695" s="10"/>
      <c r="O695" s="8">
        <f>'[1]Worksheet vs Peoplesoft'!O696</f>
        <v>4.12</v>
      </c>
    </row>
    <row r="696" spans="1:15" s="12" customFormat="1" x14ac:dyDescent="0.3">
      <c r="A696" s="11"/>
      <c r="E696" s="12" t="s">
        <v>24</v>
      </c>
      <c r="G696" s="13">
        <f>SUM(G690:G695)</f>
        <v>32888</v>
      </c>
      <c r="H696" s="13">
        <f t="shared" ref="H696:O696" si="66">SUM(H690:H695)</f>
        <v>0</v>
      </c>
      <c r="I696" s="13">
        <f>SUM(I690:I695)</f>
        <v>30976</v>
      </c>
      <c r="K696" s="13">
        <f t="shared" si="66"/>
        <v>19983</v>
      </c>
      <c r="M696" s="13">
        <f t="shared" si="66"/>
        <v>39133</v>
      </c>
      <c r="O696" s="17">
        <f t="shared" si="66"/>
        <v>846.5200000000001</v>
      </c>
    </row>
    <row r="697" spans="1:15" ht="15" customHeight="1" x14ac:dyDescent="0.3">
      <c r="A697" s="3">
        <v>86</v>
      </c>
      <c r="C697" s="6" t="s">
        <v>622</v>
      </c>
      <c r="E697" t="s">
        <v>18</v>
      </c>
      <c r="G697" s="7">
        <v>5527</v>
      </c>
      <c r="I697" s="7">
        <f>'[1]Worksheet vs Peoplesoft'!I698</f>
        <v>5480</v>
      </c>
      <c r="K697" s="7">
        <f>SUMIFS('[1]Pass Cars &amp; Totals'!$B$4:$B$95,'[1]Pass Cars &amp; Totals'!$A$4:$A$95,Worksheet!C697)</f>
        <v>5678</v>
      </c>
      <c r="M697" s="7">
        <f>SUMIFS('[1]Pass Cars &amp; Totals'!$C$4:$C$95,'[1]Pass Cars &amp; Totals'!$A$4:$A$95,Worksheet!C697)</f>
        <v>12960</v>
      </c>
      <c r="O697" s="8">
        <f>'[1]Worksheet vs Peoplesoft'!O698</f>
        <v>543.51</v>
      </c>
    </row>
    <row r="698" spans="1:15" ht="15" customHeight="1" x14ac:dyDescent="0.3">
      <c r="A698" s="3">
        <v>86</v>
      </c>
      <c r="C698" s="6" t="s">
        <v>623</v>
      </c>
      <c r="E698" t="s">
        <v>20</v>
      </c>
      <c r="G698" s="7">
        <v>217</v>
      </c>
      <c r="I698" s="7">
        <f>'[1]Worksheet vs Peoplesoft'!I699</f>
        <v>212</v>
      </c>
      <c r="K698" s="10"/>
      <c r="M698" s="10"/>
      <c r="O698" s="8">
        <f>'[1]Worksheet vs Peoplesoft'!O699</f>
        <v>1.47</v>
      </c>
    </row>
    <row r="699" spans="1:15" ht="15.75" customHeight="1" x14ac:dyDescent="0.3">
      <c r="A699" s="3">
        <v>86</v>
      </c>
      <c r="C699" s="9" t="s">
        <v>624</v>
      </c>
      <c r="E699" t="s">
        <v>20</v>
      </c>
      <c r="G699" s="7">
        <v>143</v>
      </c>
      <c r="I699" s="7">
        <f>'[1]Worksheet vs Peoplesoft'!I700</f>
        <v>120</v>
      </c>
      <c r="K699" s="10"/>
      <c r="M699" s="10"/>
      <c r="O699" s="8">
        <f>'[1]Worksheet vs Peoplesoft'!O700</f>
        <v>3.14</v>
      </c>
    </row>
    <row r="700" spans="1:15" ht="15" customHeight="1" x14ac:dyDescent="0.3">
      <c r="A700" s="3">
        <v>86</v>
      </c>
      <c r="C700" s="6" t="s">
        <v>625</v>
      </c>
      <c r="E700" t="s">
        <v>20</v>
      </c>
      <c r="G700" s="7">
        <v>723</v>
      </c>
      <c r="I700" s="7">
        <f>'[1]Worksheet vs Peoplesoft'!I701</f>
        <v>678</v>
      </c>
      <c r="K700" s="10"/>
      <c r="M700" s="10"/>
      <c r="O700" s="8">
        <f>'[1]Worksheet vs Peoplesoft'!O701</f>
        <v>7.62</v>
      </c>
    </row>
    <row r="701" spans="1:15" ht="15" customHeight="1" x14ac:dyDescent="0.3">
      <c r="A701" s="3">
        <v>86</v>
      </c>
      <c r="C701" s="6" t="s">
        <v>626</v>
      </c>
      <c r="E701" t="s">
        <v>20</v>
      </c>
      <c r="G701" s="7">
        <v>1898</v>
      </c>
      <c r="I701" s="7">
        <f>'[1]Worksheet vs Peoplesoft'!I702</f>
        <v>1950</v>
      </c>
      <c r="K701" s="10"/>
      <c r="M701" s="10"/>
      <c r="O701" s="8">
        <f>'[1]Worksheet vs Peoplesoft'!O702</f>
        <v>15.02</v>
      </c>
    </row>
    <row r="702" spans="1:15" s="12" customFormat="1" x14ac:dyDescent="0.3">
      <c r="A702" s="11"/>
      <c r="E702" s="12" t="s">
        <v>24</v>
      </c>
      <c r="G702" s="13">
        <f>SUM(G697:G701)</f>
        <v>8508</v>
      </c>
      <c r="H702" s="13">
        <f t="shared" ref="H702:O702" si="67">SUM(H697:H701)</f>
        <v>0</v>
      </c>
      <c r="I702" s="13">
        <f>SUM(I697:I701)</f>
        <v>8440</v>
      </c>
      <c r="K702" s="13">
        <f t="shared" si="67"/>
        <v>5678</v>
      </c>
      <c r="M702" s="13">
        <f t="shared" si="67"/>
        <v>12960</v>
      </c>
      <c r="O702" s="17">
        <f t="shared" si="67"/>
        <v>570.76</v>
      </c>
    </row>
    <row r="703" spans="1:15" ht="15" customHeight="1" x14ac:dyDescent="0.3">
      <c r="A703" s="3">
        <v>87</v>
      </c>
      <c r="C703" s="6" t="s">
        <v>627</v>
      </c>
      <c r="E703" t="s">
        <v>18</v>
      </c>
      <c r="G703" s="7">
        <v>45439</v>
      </c>
      <c r="I703" s="7">
        <f>'[1]Worksheet vs Peoplesoft'!I704</f>
        <v>48462</v>
      </c>
      <c r="K703" s="7">
        <f>SUMIFS('[1]Pass Cars &amp; Totals'!$B$4:$B$95,'[1]Pass Cars &amp; Totals'!$A$4:$A$95,Worksheet!C703)</f>
        <v>44764</v>
      </c>
      <c r="M703" s="7">
        <f>SUMIFS('[1]Pass Cars &amp; Totals'!$C$4:$C$95,'[1]Pass Cars &amp; Totals'!$A$4:$A$95,Worksheet!C703)</f>
        <v>77611</v>
      </c>
      <c r="O703" s="8">
        <f>'[1]Worksheet vs Peoplesoft'!O704</f>
        <v>750.63</v>
      </c>
    </row>
    <row r="704" spans="1:15" ht="15" customHeight="1" x14ac:dyDescent="0.3">
      <c r="A704" s="3">
        <v>87</v>
      </c>
      <c r="C704" s="6" t="s">
        <v>628</v>
      </c>
      <c r="E704" t="s">
        <v>20</v>
      </c>
      <c r="G704" s="7">
        <v>6246</v>
      </c>
      <c r="I704" s="7">
        <f>'[1]Worksheet vs Peoplesoft'!I705</f>
        <v>6712</v>
      </c>
      <c r="K704" s="10"/>
      <c r="M704" s="10"/>
      <c r="O704" s="8">
        <f>'[1]Worksheet vs Peoplesoft'!O705</f>
        <v>43.48</v>
      </c>
    </row>
    <row r="705" spans="1:15" ht="15" customHeight="1" x14ac:dyDescent="0.3">
      <c r="A705" s="3">
        <v>87</v>
      </c>
      <c r="C705" s="6" t="s">
        <v>629</v>
      </c>
      <c r="E705" t="s">
        <v>20</v>
      </c>
      <c r="G705" s="7">
        <v>2887</v>
      </c>
      <c r="I705" s="7">
        <f>'[1]Worksheet vs Peoplesoft'!I706</f>
        <v>3693</v>
      </c>
      <c r="K705" s="10"/>
      <c r="M705" s="10"/>
      <c r="O705" s="8">
        <f>'[1]Worksheet vs Peoplesoft'!O706</f>
        <v>26.65</v>
      </c>
    </row>
    <row r="706" spans="1:15" ht="15" customHeight="1" x14ac:dyDescent="0.3">
      <c r="A706" s="3">
        <v>87</v>
      </c>
      <c r="C706" s="6" t="s">
        <v>630</v>
      </c>
      <c r="E706" t="s">
        <v>20</v>
      </c>
      <c r="G706" s="7">
        <v>625</v>
      </c>
      <c r="I706" s="7">
        <f>'[1]Worksheet vs Peoplesoft'!I707</f>
        <v>644</v>
      </c>
      <c r="K706" s="10"/>
      <c r="M706" s="10"/>
      <c r="O706" s="8">
        <f>'[1]Worksheet vs Peoplesoft'!O707</f>
        <v>6.45</v>
      </c>
    </row>
    <row r="707" spans="1:15" ht="15" customHeight="1" x14ac:dyDescent="0.3">
      <c r="A707" s="3">
        <v>87</v>
      </c>
      <c r="C707" s="6" t="s">
        <v>631</v>
      </c>
      <c r="E707" t="s">
        <v>20</v>
      </c>
      <c r="G707" s="7">
        <v>888</v>
      </c>
      <c r="I707" s="7">
        <f>'[1]Worksheet vs Peoplesoft'!I708</f>
        <v>830</v>
      </c>
      <c r="K707" s="10"/>
      <c r="M707" s="10"/>
      <c r="O707" s="8">
        <f>'[1]Worksheet vs Peoplesoft'!O708</f>
        <v>8.14</v>
      </c>
    </row>
    <row r="708" spans="1:15" ht="15" customHeight="1" x14ac:dyDescent="0.3">
      <c r="A708" s="3">
        <v>87</v>
      </c>
      <c r="C708" s="6" t="s">
        <v>632</v>
      </c>
      <c r="E708" t="s">
        <v>20</v>
      </c>
      <c r="G708" s="7">
        <v>3325</v>
      </c>
      <c r="I708" s="7">
        <f>'[1]Worksheet vs Peoplesoft'!I709</f>
        <v>3344</v>
      </c>
      <c r="K708" s="10"/>
      <c r="M708" s="10"/>
      <c r="O708" s="8">
        <f>'[1]Worksheet vs Peoplesoft'!O709</f>
        <v>21.9</v>
      </c>
    </row>
    <row r="709" spans="1:15" ht="15" customHeight="1" x14ac:dyDescent="0.3">
      <c r="A709" s="3">
        <v>87</v>
      </c>
      <c r="C709" s="6" t="s">
        <v>633</v>
      </c>
      <c r="E709" t="s">
        <v>20</v>
      </c>
      <c r="G709" s="7">
        <v>279</v>
      </c>
      <c r="I709" s="7">
        <f>'[1]Worksheet vs Peoplesoft'!I710</f>
        <v>213</v>
      </c>
      <c r="K709" s="10"/>
      <c r="M709" s="10"/>
      <c r="O709" s="8">
        <f>'[1]Worksheet vs Peoplesoft'!O710</f>
        <v>2.27</v>
      </c>
    </row>
    <row r="710" spans="1:15" s="12" customFormat="1" x14ac:dyDescent="0.3">
      <c r="A710" s="11"/>
      <c r="E710" s="12" t="s">
        <v>24</v>
      </c>
      <c r="G710" s="13">
        <f>SUM(G703:G709)</f>
        <v>59689</v>
      </c>
      <c r="H710" s="13">
        <f t="shared" ref="H710:O710" si="68">SUM(H703:H709)</f>
        <v>0</v>
      </c>
      <c r="I710" s="13">
        <f>SUM(I703:I709)</f>
        <v>63898</v>
      </c>
      <c r="K710" s="13">
        <f t="shared" si="68"/>
        <v>44764</v>
      </c>
      <c r="M710" s="13">
        <f t="shared" si="68"/>
        <v>77611</v>
      </c>
      <c r="O710" s="17">
        <f t="shared" si="68"/>
        <v>859.52</v>
      </c>
    </row>
    <row r="711" spans="1:15" ht="15" customHeight="1" x14ac:dyDescent="0.3">
      <c r="A711" s="3">
        <v>88</v>
      </c>
      <c r="C711" s="6" t="s">
        <v>634</v>
      </c>
      <c r="D711" t="s">
        <v>635</v>
      </c>
      <c r="E711" t="s">
        <v>18</v>
      </c>
      <c r="G711" s="7">
        <v>19297</v>
      </c>
      <c r="I711" s="7">
        <f>'[1]Worksheet vs Peoplesoft'!I712</f>
        <v>19577</v>
      </c>
      <c r="J711" s="15"/>
      <c r="K711" s="7">
        <f>SUMIFS('[1]Pass Cars &amp; Totals'!$B$4:$B$95,'[1]Pass Cars &amp; Totals'!$A$4:$A$95,Worksheet!C711)</f>
        <v>17850</v>
      </c>
      <c r="M711" s="7">
        <f>SUMIFS('[1]Pass Cars &amp; Totals'!$C$4:$C$95,'[1]Pass Cars &amp; Totals'!$A$4:$A$95,Worksheet!C711)</f>
        <v>36279</v>
      </c>
      <c r="O711" s="8">
        <f>'[1]Worksheet vs Peoplesoft'!O712</f>
        <v>771.06</v>
      </c>
    </row>
    <row r="712" spans="1:15" ht="15" customHeight="1" x14ac:dyDescent="0.3">
      <c r="A712" s="3">
        <v>88</v>
      </c>
      <c r="C712" s="6" t="s">
        <v>636</v>
      </c>
      <c r="E712" t="s">
        <v>20</v>
      </c>
      <c r="G712" s="7">
        <v>6319</v>
      </c>
      <c r="I712" s="7">
        <f>'[1]Worksheet vs Peoplesoft'!I713</f>
        <v>6371</v>
      </c>
      <c r="K712" s="10"/>
      <c r="M712" s="10"/>
      <c r="O712" s="8">
        <f>'[1]Worksheet vs Peoplesoft'!O713</f>
        <v>42.93</v>
      </c>
    </row>
    <row r="713" spans="1:15" ht="15" customHeight="1" x14ac:dyDescent="0.3">
      <c r="A713" s="3">
        <v>88</v>
      </c>
      <c r="C713" s="6" t="s">
        <v>637</v>
      </c>
      <c r="E713" t="s">
        <v>20</v>
      </c>
      <c r="G713" s="7">
        <v>585</v>
      </c>
      <c r="I713" s="7">
        <f>'[1]Worksheet vs Peoplesoft'!I714</f>
        <v>529</v>
      </c>
      <c r="K713" s="10"/>
      <c r="M713" s="10"/>
      <c r="O713" s="8">
        <f>'[1]Worksheet vs Peoplesoft'!O714</f>
        <v>5.74</v>
      </c>
    </row>
    <row r="714" spans="1:15" ht="15" customHeight="1" x14ac:dyDescent="0.3">
      <c r="A714" s="3">
        <v>88</v>
      </c>
      <c r="C714" s="6" t="s">
        <v>638</v>
      </c>
      <c r="D714" t="s">
        <v>635</v>
      </c>
      <c r="E714" t="s">
        <v>20</v>
      </c>
      <c r="G714" s="7">
        <v>248</v>
      </c>
      <c r="I714" s="7">
        <f>'[1]Worksheet vs Peoplesoft'!I715</f>
        <v>0</v>
      </c>
      <c r="K714" s="10"/>
      <c r="M714" s="10"/>
      <c r="O714" s="8">
        <f>'[1]Worksheet vs Peoplesoft'!O715</f>
        <v>0</v>
      </c>
    </row>
    <row r="715" spans="1:15" ht="15" customHeight="1" x14ac:dyDescent="0.3">
      <c r="A715" s="3">
        <v>88</v>
      </c>
      <c r="C715" s="6" t="s">
        <v>639</v>
      </c>
      <c r="E715" t="s">
        <v>20</v>
      </c>
      <c r="G715" s="7">
        <v>192</v>
      </c>
      <c r="I715" s="7">
        <f>'[1]Worksheet vs Peoplesoft'!I716</f>
        <v>189</v>
      </c>
      <c r="K715" s="10"/>
      <c r="M715" s="10"/>
      <c r="O715" s="8">
        <f>'[1]Worksheet vs Peoplesoft'!O716</f>
        <v>2.54</v>
      </c>
    </row>
    <row r="716" spans="1:15" ht="15" customHeight="1" x14ac:dyDescent="0.3">
      <c r="A716" s="3">
        <v>88</v>
      </c>
      <c r="C716" s="6" t="s">
        <v>640</v>
      </c>
      <c r="E716" t="s">
        <v>20</v>
      </c>
      <c r="G716" s="7">
        <v>128</v>
      </c>
      <c r="I716" s="7">
        <f>'[1]Worksheet vs Peoplesoft'!I717</f>
        <v>99</v>
      </c>
      <c r="K716" s="10"/>
      <c r="M716" s="10"/>
      <c r="O716" s="8">
        <f>'[1]Worksheet vs Peoplesoft'!O717</f>
        <v>1.85</v>
      </c>
    </row>
    <row r="717" spans="1:15" ht="15" customHeight="1" x14ac:dyDescent="0.3">
      <c r="A717" s="3">
        <v>88</v>
      </c>
      <c r="C717" s="6" t="s">
        <v>641</v>
      </c>
      <c r="E717" t="s">
        <v>20</v>
      </c>
      <c r="G717" s="7">
        <v>1401</v>
      </c>
      <c r="I717" s="7">
        <f>'[1]Worksheet vs Peoplesoft'!I718</f>
        <v>1323</v>
      </c>
      <c r="K717" s="10"/>
      <c r="M717" s="10"/>
      <c r="O717" s="8">
        <f>'[1]Worksheet vs Peoplesoft'!O718</f>
        <v>9.93</v>
      </c>
    </row>
    <row r="718" spans="1:15" ht="15" customHeight="1" x14ac:dyDescent="0.3">
      <c r="A718" s="3">
        <v>88</v>
      </c>
      <c r="C718" s="6" t="s">
        <v>642</v>
      </c>
      <c r="E718" t="s">
        <v>20</v>
      </c>
      <c r="G718" s="7">
        <v>92</v>
      </c>
      <c r="I718" s="7">
        <f>'[1]Worksheet vs Peoplesoft'!I719</f>
        <v>94</v>
      </c>
      <c r="K718" s="10"/>
      <c r="M718" s="10"/>
      <c r="O718" s="8">
        <f>'[1]Worksheet vs Peoplesoft'!O719</f>
        <v>2.76</v>
      </c>
    </row>
    <row r="719" spans="1:15" s="12" customFormat="1" x14ac:dyDescent="0.3">
      <c r="A719" s="11"/>
      <c r="E719" s="12" t="s">
        <v>24</v>
      </c>
      <c r="G719" s="13">
        <f>SUM(G711:G718)</f>
        <v>28262</v>
      </c>
      <c r="H719" s="13">
        <f t="shared" ref="H719:O719" si="69">SUM(H711:H718)</f>
        <v>0</v>
      </c>
      <c r="I719" s="13">
        <f>SUM(I711:I718)</f>
        <v>28182</v>
      </c>
      <c r="K719" s="13">
        <f t="shared" si="69"/>
        <v>17850</v>
      </c>
      <c r="M719" s="13">
        <f t="shared" si="69"/>
        <v>36279</v>
      </c>
      <c r="O719" s="17">
        <f t="shared" si="69"/>
        <v>836.80999999999983</v>
      </c>
    </row>
    <row r="720" spans="1:15" ht="15" customHeight="1" x14ac:dyDescent="0.3">
      <c r="A720" s="3">
        <v>89</v>
      </c>
      <c r="C720" s="6" t="s">
        <v>643</v>
      </c>
      <c r="E720" t="s">
        <v>18</v>
      </c>
      <c r="G720" s="7">
        <v>22118</v>
      </c>
      <c r="I720" s="7">
        <f>'[1]Worksheet vs Peoplesoft'!I721</f>
        <v>21382</v>
      </c>
      <c r="K720" s="7">
        <f>SUMIFS('[1]Pass Cars &amp; Totals'!$B$4:$B$95,'[1]Pass Cars &amp; Totals'!$A$4:$A$95,Worksheet!C720)</f>
        <v>41139</v>
      </c>
      <c r="M720" s="7">
        <f>SUMIFS('[1]Pass Cars &amp; Totals'!$C$4:$C$95,'[1]Pass Cars &amp; Totals'!$A$4:$A$95,Worksheet!C720)</f>
        <v>68545</v>
      </c>
      <c r="O720" s="8">
        <f>'[1]Worksheet vs Peoplesoft'!O721</f>
        <v>686.25</v>
      </c>
    </row>
    <row r="721" spans="1:15" ht="15.75" customHeight="1" x14ac:dyDescent="0.3">
      <c r="A721" s="3">
        <v>89</v>
      </c>
      <c r="C721" s="9" t="s">
        <v>644</v>
      </c>
      <c r="E721" t="s">
        <v>20</v>
      </c>
      <c r="G721" s="7">
        <v>36812</v>
      </c>
      <c r="I721" s="7">
        <f>'[1]Worksheet vs Peoplesoft'!I722</f>
        <v>35720</v>
      </c>
      <c r="K721" s="10"/>
      <c r="M721" s="10"/>
      <c r="O721" s="8">
        <f>'[1]Worksheet vs Peoplesoft'!O722</f>
        <v>192.34</v>
      </c>
    </row>
    <row r="722" spans="1:15" ht="15" customHeight="1" x14ac:dyDescent="0.3">
      <c r="A722" s="3">
        <v>89</v>
      </c>
      <c r="C722" s="6" t="s">
        <v>645</v>
      </c>
      <c r="E722" t="s">
        <v>20</v>
      </c>
      <c r="G722" s="7">
        <v>138</v>
      </c>
      <c r="I722" s="7">
        <f>'[1]Worksheet vs Peoplesoft'!I723</f>
        <v>150</v>
      </c>
      <c r="K722" s="10"/>
      <c r="M722" s="10"/>
      <c r="O722" s="8">
        <f>'[1]Worksheet vs Peoplesoft'!O723</f>
        <v>0.25</v>
      </c>
    </row>
    <row r="723" spans="1:15" ht="15" customHeight="1" x14ac:dyDescent="0.3">
      <c r="A723" s="3">
        <v>89</v>
      </c>
      <c r="C723" s="6" t="s">
        <v>646</v>
      </c>
      <c r="E723" t="s">
        <v>20</v>
      </c>
      <c r="G723" s="7">
        <v>1870</v>
      </c>
      <c r="I723" s="7">
        <f>'[1]Worksheet vs Peoplesoft'!I724</f>
        <v>1751</v>
      </c>
      <c r="K723" s="10"/>
      <c r="M723" s="10"/>
      <c r="O723" s="8">
        <f>'[1]Worksheet vs Peoplesoft'!O724</f>
        <v>14.84</v>
      </c>
    </row>
    <row r="724" spans="1:15" ht="15" customHeight="1" x14ac:dyDescent="0.3">
      <c r="A724" s="3">
        <v>89</v>
      </c>
      <c r="C724" s="6" t="s">
        <v>647</v>
      </c>
      <c r="E724" t="s">
        <v>20</v>
      </c>
      <c r="G724" s="7">
        <v>2552</v>
      </c>
      <c r="I724" s="7">
        <f>'[1]Worksheet vs Peoplesoft'!I725</f>
        <v>2748</v>
      </c>
      <c r="K724" s="10"/>
      <c r="M724" s="10"/>
      <c r="O724" s="8">
        <f>'[1]Worksheet vs Peoplesoft'!O725</f>
        <v>20.61</v>
      </c>
    </row>
    <row r="725" spans="1:15" ht="15" customHeight="1" x14ac:dyDescent="0.3">
      <c r="A725" s="3">
        <v>89</v>
      </c>
      <c r="C725" s="6" t="s">
        <v>648</v>
      </c>
      <c r="E725" t="s">
        <v>20</v>
      </c>
      <c r="G725" s="7">
        <v>790</v>
      </c>
      <c r="I725" s="7">
        <f>'[1]Worksheet vs Peoplesoft'!I726</f>
        <v>679</v>
      </c>
      <c r="K725" s="10"/>
      <c r="M725" s="10"/>
      <c r="O725" s="8">
        <f>'[1]Worksheet vs Peoplesoft'!O726</f>
        <v>5.37</v>
      </c>
    </row>
    <row r="726" spans="1:15" ht="15.75" customHeight="1" x14ac:dyDescent="0.3">
      <c r="A726" s="3">
        <v>89</v>
      </c>
      <c r="C726" s="9" t="s">
        <v>649</v>
      </c>
      <c r="E726" t="s">
        <v>20</v>
      </c>
      <c r="G726" s="7">
        <v>410</v>
      </c>
      <c r="I726" s="7">
        <f>'[1]Worksheet vs Peoplesoft'!I727</f>
        <v>261</v>
      </c>
      <c r="K726" s="10"/>
      <c r="M726" s="10"/>
      <c r="O726" s="8">
        <f>'[1]Worksheet vs Peoplesoft'!O727</f>
        <v>2.13</v>
      </c>
    </row>
    <row r="727" spans="1:15" ht="15" customHeight="1" x14ac:dyDescent="0.3">
      <c r="A727" s="3">
        <v>89</v>
      </c>
      <c r="C727" s="6" t="s">
        <v>650</v>
      </c>
      <c r="E727" t="s">
        <v>20</v>
      </c>
      <c r="G727" s="7">
        <v>187</v>
      </c>
      <c r="I727" s="7">
        <f>'[1]Worksheet vs Peoplesoft'!I728</f>
        <v>145</v>
      </c>
      <c r="K727" s="10"/>
      <c r="M727" s="10"/>
      <c r="O727" s="8">
        <f>'[1]Worksheet vs Peoplesoft'!O728</f>
        <v>1.72</v>
      </c>
    </row>
    <row r="728" spans="1:15" ht="15" customHeight="1" x14ac:dyDescent="0.3">
      <c r="A728" s="3">
        <v>89</v>
      </c>
      <c r="C728" s="6" t="s">
        <v>651</v>
      </c>
      <c r="E728" t="s">
        <v>20</v>
      </c>
      <c r="G728" s="7">
        <v>796</v>
      </c>
      <c r="I728" s="7">
        <f>'[1]Worksheet vs Peoplesoft'!I729</f>
        <v>714</v>
      </c>
      <c r="K728" s="10"/>
      <c r="M728" s="10"/>
      <c r="O728" s="8">
        <f>'[1]Worksheet vs Peoplesoft'!O729</f>
        <v>4.75</v>
      </c>
    </row>
    <row r="729" spans="1:15" ht="15" customHeight="1" x14ac:dyDescent="0.3">
      <c r="A729" s="3">
        <v>89</v>
      </c>
      <c r="C729" s="6" t="s">
        <v>652</v>
      </c>
      <c r="E729" t="s">
        <v>20</v>
      </c>
      <c r="G729" s="7">
        <v>423</v>
      </c>
      <c r="I729" s="7">
        <f>'[1]Worksheet vs Peoplesoft'!I730</f>
        <v>335</v>
      </c>
      <c r="K729" s="10"/>
      <c r="M729" s="10"/>
      <c r="O729" s="8">
        <f>'[1]Worksheet vs Peoplesoft'!O730</f>
        <v>1.99</v>
      </c>
    </row>
    <row r="730" spans="1:15" ht="15" customHeight="1" x14ac:dyDescent="0.3">
      <c r="A730" s="3">
        <v>89</v>
      </c>
      <c r="C730" s="6" t="s">
        <v>653</v>
      </c>
      <c r="E730" t="s">
        <v>20</v>
      </c>
      <c r="G730" s="7">
        <v>1787</v>
      </c>
      <c r="I730" s="7">
        <f>'[1]Worksheet vs Peoplesoft'!I731</f>
        <v>1681</v>
      </c>
      <c r="K730" s="10"/>
      <c r="M730" s="10"/>
      <c r="O730" s="8">
        <f>'[1]Worksheet vs Peoplesoft'!O731</f>
        <v>10.8</v>
      </c>
    </row>
    <row r="731" spans="1:15" ht="15" customHeight="1" x14ac:dyDescent="0.3">
      <c r="A731" s="3">
        <v>89</v>
      </c>
      <c r="C731" s="6" t="s">
        <v>654</v>
      </c>
      <c r="E731" t="s">
        <v>20</v>
      </c>
      <c r="G731" s="7">
        <v>490</v>
      </c>
      <c r="I731" s="7">
        <f>'[1]Worksheet vs Peoplesoft'!I732</f>
        <v>455</v>
      </c>
      <c r="K731" s="10"/>
      <c r="M731" s="10"/>
      <c r="O731" s="8">
        <f>'[1]Worksheet vs Peoplesoft'!O732</f>
        <v>4.29</v>
      </c>
    </row>
    <row r="732" spans="1:15" ht="15" customHeight="1" x14ac:dyDescent="0.3">
      <c r="A732" s="3">
        <v>89</v>
      </c>
      <c r="C732" s="6" t="s">
        <v>655</v>
      </c>
      <c r="E732" t="s">
        <v>20</v>
      </c>
      <c r="G732" s="7">
        <v>117</v>
      </c>
      <c r="I732" s="7">
        <f>'[1]Worksheet vs Peoplesoft'!I733</f>
        <v>129</v>
      </c>
      <c r="K732" s="10"/>
      <c r="M732" s="10"/>
      <c r="O732" s="8">
        <f>'[1]Worksheet vs Peoplesoft'!O733</f>
        <v>0.69</v>
      </c>
    </row>
    <row r="733" spans="1:15" ht="15" customHeight="1" x14ac:dyDescent="0.3">
      <c r="A733" s="3">
        <v>89</v>
      </c>
      <c r="C733" s="6" t="s">
        <v>656</v>
      </c>
      <c r="E733" t="s">
        <v>20</v>
      </c>
      <c r="G733" s="7">
        <v>344</v>
      </c>
      <c r="I733" s="7">
        <f>'[1]Worksheet vs Peoplesoft'!I734</f>
        <v>332</v>
      </c>
      <c r="K733" s="10"/>
      <c r="M733" s="10"/>
      <c r="O733" s="8">
        <f>'[1]Worksheet vs Peoplesoft'!O734</f>
        <v>1.71</v>
      </c>
    </row>
    <row r="734" spans="1:15" ht="15" customHeight="1" x14ac:dyDescent="0.3">
      <c r="A734" s="3">
        <v>89</v>
      </c>
      <c r="C734" s="6" t="s">
        <v>657</v>
      </c>
      <c r="E734" t="s">
        <v>20</v>
      </c>
      <c r="G734" s="7">
        <v>83</v>
      </c>
      <c r="I734" s="7">
        <f>'[1]Worksheet vs Peoplesoft'!I735</f>
        <v>71</v>
      </c>
      <c r="K734" s="10"/>
      <c r="M734" s="10"/>
      <c r="O734" s="8">
        <f>'[1]Worksheet vs Peoplesoft'!O735</f>
        <v>0.41</v>
      </c>
    </row>
    <row r="735" spans="1:15" s="12" customFormat="1" x14ac:dyDescent="0.3">
      <c r="A735" s="11"/>
      <c r="E735" s="12" t="s">
        <v>24</v>
      </c>
      <c r="G735" s="13">
        <f>SUM(G720:G734)</f>
        <v>68917</v>
      </c>
      <c r="H735" s="13">
        <f t="shared" ref="H735:O735" si="70">SUM(H720:H734)</f>
        <v>0</v>
      </c>
      <c r="I735" s="13">
        <f>SUM(I720:I734)</f>
        <v>66553</v>
      </c>
      <c r="K735" s="13">
        <f t="shared" si="70"/>
        <v>41139</v>
      </c>
      <c r="M735" s="13">
        <f t="shared" si="70"/>
        <v>68545</v>
      </c>
      <c r="O735" s="17">
        <f t="shared" si="70"/>
        <v>948.15000000000009</v>
      </c>
    </row>
    <row r="736" spans="1:15" ht="15" customHeight="1" x14ac:dyDescent="0.3">
      <c r="A736" s="3">
        <v>90</v>
      </c>
      <c r="C736" s="6" t="s">
        <v>658</v>
      </c>
      <c r="E736" t="s">
        <v>18</v>
      </c>
      <c r="G736" s="7">
        <v>12973</v>
      </c>
      <c r="I736" s="7">
        <f>'[1]Worksheet vs Peoplesoft'!I737</f>
        <v>13125</v>
      </c>
      <c r="K736" s="7">
        <f>SUMIFS('[1]Pass Cars &amp; Totals'!$B$4:$B$95,'[1]Pass Cars &amp; Totals'!$A$4:$A$95,Worksheet!C736)</f>
        <v>19240</v>
      </c>
      <c r="M736" s="7">
        <f>SUMIFS('[1]Pass Cars &amp; Totals'!$C$4:$C$95,'[1]Pass Cars &amp; Totals'!$A$4:$A$95,Worksheet!C736)</f>
        <v>36318</v>
      </c>
      <c r="O736" s="8">
        <f>'[1]Worksheet vs Peoplesoft'!O737</f>
        <v>711.95</v>
      </c>
    </row>
    <row r="737" spans="1:15" ht="15" customHeight="1" x14ac:dyDescent="0.3">
      <c r="A737" s="3">
        <v>90</v>
      </c>
      <c r="C737" s="6" t="s">
        <v>659</v>
      </c>
      <c r="E737" t="s">
        <v>20</v>
      </c>
      <c r="G737" s="7">
        <v>9897</v>
      </c>
      <c r="I737" s="7">
        <f>'[1]Worksheet vs Peoplesoft'!I738</f>
        <v>10308</v>
      </c>
      <c r="K737" s="10"/>
      <c r="M737" s="10"/>
      <c r="O737" s="8">
        <f>'[1]Worksheet vs Peoplesoft'!O738</f>
        <v>66.69</v>
      </c>
    </row>
    <row r="738" spans="1:15" ht="15" customHeight="1" x14ac:dyDescent="0.3">
      <c r="A738" s="3">
        <v>90</v>
      </c>
      <c r="C738" s="6" t="s">
        <v>660</v>
      </c>
      <c r="E738" t="s">
        <v>20</v>
      </c>
      <c r="G738" s="7">
        <v>600</v>
      </c>
      <c r="I738" s="7">
        <f>'[1]Worksheet vs Peoplesoft'!I739</f>
        <v>580</v>
      </c>
      <c r="K738" s="10"/>
      <c r="M738" s="10"/>
      <c r="O738" s="8">
        <f>'[1]Worksheet vs Peoplesoft'!O739</f>
        <v>5.4</v>
      </c>
    </row>
    <row r="739" spans="1:15" ht="15" customHeight="1" x14ac:dyDescent="0.3">
      <c r="A739" s="3">
        <v>90</v>
      </c>
      <c r="C739" s="6" t="s">
        <v>661</v>
      </c>
      <c r="E739" t="s">
        <v>20</v>
      </c>
      <c r="G739" s="7">
        <v>3289</v>
      </c>
      <c r="I739" s="7">
        <f>'[1]Worksheet vs Peoplesoft'!I740</f>
        <v>3266</v>
      </c>
      <c r="K739" s="10"/>
      <c r="M739" s="10"/>
      <c r="O739" s="8">
        <f>'[1]Worksheet vs Peoplesoft'!O740</f>
        <v>19.16</v>
      </c>
    </row>
    <row r="740" spans="1:15" ht="15" customHeight="1" x14ac:dyDescent="0.3">
      <c r="A740" s="3">
        <v>90</v>
      </c>
      <c r="C740" s="6" t="s">
        <v>662</v>
      </c>
      <c r="E740" t="s">
        <v>20</v>
      </c>
      <c r="G740" s="7">
        <v>166</v>
      </c>
      <c r="I740" s="7">
        <f>'[1]Worksheet vs Peoplesoft'!I741</f>
        <v>173</v>
      </c>
      <c r="K740" s="10"/>
      <c r="M740" s="10"/>
      <c r="O740" s="8">
        <f>'[1]Worksheet vs Peoplesoft'!O741</f>
        <v>1.79</v>
      </c>
    </row>
    <row r="741" spans="1:15" ht="15" customHeight="1" x14ac:dyDescent="0.3">
      <c r="A741" s="3">
        <v>90</v>
      </c>
      <c r="C741" s="6" t="s">
        <v>663</v>
      </c>
      <c r="E741" t="s">
        <v>20</v>
      </c>
      <c r="G741" s="7">
        <v>310</v>
      </c>
      <c r="I741" s="7">
        <f>'[1]Worksheet vs Peoplesoft'!I742</f>
        <v>271</v>
      </c>
      <c r="K741" s="10"/>
      <c r="M741" s="10"/>
      <c r="O741" s="8">
        <f>'[1]Worksheet vs Peoplesoft'!O742</f>
        <v>2.52</v>
      </c>
    </row>
    <row r="742" spans="1:15" ht="15" customHeight="1" x14ac:dyDescent="0.3">
      <c r="A742" s="3">
        <v>90</v>
      </c>
      <c r="C742" s="6" t="s">
        <v>664</v>
      </c>
      <c r="E742" t="s">
        <v>20</v>
      </c>
      <c r="G742" s="7">
        <v>80</v>
      </c>
      <c r="I742" s="7">
        <f>'[1]Worksheet vs Peoplesoft'!I743</f>
        <v>72</v>
      </c>
      <c r="K742" s="10"/>
      <c r="M742" s="10"/>
      <c r="O742" s="8">
        <f>'[1]Worksheet vs Peoplesoft'!O743</f>
        <v>1.57</v>
      </c>
    </row>
    <row r="743" spans="1:15" s="12" customFormat="1" x14ac:dyDescent="0.3">
      <c r="A743" s="11"/>
      <c r="E743" s="12" t="s">
        <v>24</v>
      </c>
      <c r="G743" s="13">
        <f>SUM(G736:G742)</f>
        <v>27315</v>
      </c>
      <c r="H743" s="13">
        <f t="shared" ref="H743:O743" si="71">SUM(H736:H742)</f>
        <v>0</v>
      </c>
      <c r="I743" s="13">
        <f>SUM(I736:I742)</f>
        <v>27795</v>
      </c>
      <c r="K743" s="13">
        <f t="shared" si="71"/>
        <v>19240</v>
      </c>
      <c r="M743" s="13">
        <f t="shared" si="71"/>
        <v>36318</v>
      </c>
      <c r="O743" s="17">
        <f t="shared" si="71"/>
        <v>809.08</v>
      </c>
    </row>
    <row r="744" spans="1:15" ht="15" customHeight="1" x14ac:dyDescent="0.3">
      <c r="A744" s="3">
        <v>91</v>
      </c>
      <c r="C744" s="6" t="s">
        <v>665</v>
      </c>
      <c r="E744" t="s">
        <v>18</v>
      </c>
      <c r="G744" s="7">
        <v>13546</v>
      </c>
      <c r="I744" s="7">
        <f>'[1]Worksheet vs Peoplesoft'!I745</f>
        <v>13236</v>
      </c>
      <c r="K744" s="7">
        <f>SUMIFS('[1]Pass Cars &amp; Totals'!$B$4:$B$95,'[1]Pass Cars &amp; Totals'!$A$4:$A$95,Worksheet!C744)</f>
        <v>17215</v>
      </c>
      <c r="M744" s="7">
        <f>SUMIFS('[1]Pass Cars &amp; Totals'!$C$4:$C$95,'[1]Pass Cars &amp; Totals'!$A$4:$A$95,Worksheet!C744)</f>
        <v>34755</v>
      </c>
      <c r="O744" s="8">
        <f>'[1]Worksheet vs Peoplesoft'!O745</f>
        <v>915.17</v>
      </c>
    </row>
    <row r="745" spans="1:15" ht="15" customHeight="1" x14ac:dyDescent="0.3">
      <c r="A745" s="3">
        <v>91</v>
      </c>
      <c r="C745" s="6" t="s">
        <v>666</v>
      </c>
      <c r="E745" t="s">
        <v>20</v>
      </c>
      <c r="G745" s="7">
        <v>5378</v>
      </c>
      <c r="I745" s="7">
        <f>'[1]Worksheet vs Peoplesoft'!I746</f>
        <v>5508</v>
      </c>
      <c r="K745" s="10"/>
      <c r="M745" s="10"/>
      <c r="O745" s="8">
        <f>'[1]Worksheet vs Peoplesoft'!O746</f>
        <v>36.880000000000003</v>
      </c>
    </row>
    <row r="746" spans="1:15" ht="15" customHeight="1" x14ac:dyDescent="0.3">
      <c r="A746" s="3">
        <v>91</v>
      </c>
      <c r="C746" s="6" t="s">
        <v>667</v>
      </c>
      <c r="E746" t="s">
        <v>20</v>
      </c>
      <c r="G746" s="7">
        <v>1554</v>
      </c>
      <c r="I746" s="7">
        <f>'[1]Worksheet vs Peoplesoft'!I747</f>
        <v>1631</v>
      </c>
      <c r="K746" s="10"/>
      <c r="M746" s="10"/>
      <c r="O746" s="8">
        <f>'[1]Worksheet vs Peoplesoft'!O747</f>
        <v>9.59</v>
      </c>
    </row>
    <row r="747" spans="1:15" ht="15" customHeight="1" x14ac:dyDescent="0.3">
      <c r="A747" s="3">
        <v>91</v>
      </c>
      <c r="C747" s="6" t="s">
        <v>668</v>
      </c>
      <c r="E747" t="s">
        <v>20</v>
      </c>
      <c r="G747" s="7">
        <v>346</v>
      </c>
      <c r="I747" s="7">
        <f>'[1]Worksheet vs Peoplesoft'!I748</f>
        <v>390</v>
      </c>
      <c r="K747" s="10"/>
      <c r="M747" s="10"/>
      <c r="O747" s="8">
        <f>'[1]Worksheet vs Peoplesoft'!O748</f>
        <v>6.65</v>
      </c>
    </row>
    <row r="748" spans="1:15" ht="15" customHeight="1" x14ac:dyDescent="0.3">
      <c r="A748" s="3">
        <v>91</v>
      </c>
      <c r="C748" s="6" t="s">
        <v>669</v>
      </c>
      <c r="E748" t="s">
        <v>20</v>
      </c>
      <c r="G748" s="7">
        <v>508</v>
      </c>
      <c r="I748" s="7">
        <f>'[1]Worksheet vs Peoplesoft'!I749</f>
        <v>523</v>
      </c>
      <c r="K748" s="10"/>
      <c r="M748" s="10"/>
      <c r="O748" s="8">
        <f>'[1]Worksheet vs Peoplesoft'!O749</f>
        <v>5.52</v>
      </c>
    </row>
    <row r="749" spans="1:15" ht="15" customHeight="1" x14ac:dyDescent="0.3">
      <c r="A749" s="3">
        <v>91</v>
      </c>
      <c r="C749" s="6" t="s">
        <v>670</v>
      </c>
      <c r="E749" t="s">
        <v>20</v>
      </c>
      <c r="G749" s="7">
        <v>1777</v>
      </c>
      <c r="I749" s="7">
        <f>'[1]Worksheet vs Peoplesoft'!I750</f>
        <v>1919</v>
      </c>
      <c r="K749" s="10"/>
      <c r="M749" s="10"/>
      <c r="O749" s="8">
        <f>'[1]Worksheet vs Peoplesoft'!O750</f>
        <v>9.5299999999999994</v>
      </c>
    </row>
    <row r="750" spans="1:15" ht="15" customHeight="1" x14ac:dyDescent="0.3">
      <c r="A750" s="3">
        <v>91</v>
      </c>
      <c r="C750" s="6" t="s">
        <v>671</v>
      </c>
      <c r="E750" t="s">
        <v>20</v>
      </c>
      <c r="G750" s="7">
        <v>533</v>
      </c>
      <c r="I750" s="7">
        <f>'[1]Worksheet vs Peoplesoft'!I751</f>
        <v>531</v>
      </c>
      <c r="K750" s="10"/>
      <c r="M750" s="10"/>
      <c r="O750" s="8">
        <f>'[1]Worksheet vs Peoplesoft'!O751</f>
        <v>4.4000000000000004</v>
      </c>
    </row>
    <row r="751" spans="1:15" ht="15" customHeight="1" x14ac:dyDescent="0.3">
      <c r="A751" s="3">
        <v>91</v>
      </c>
      <c r="C751" s="6" t="s">
        <v>672</v>
      </c>
      <c r="E751" t="s">
        <v>20</v>
      </c>
      <c r="G751" s="7">
        <v>1001</v>
      </c>
      <c r="I751" s="7">
        <f>'[1]Worksheet vs Peoplesoft'!I752</f>
        <v>950</v>
      </c>
      <c r="K751" s="10"/>
      <c r="M751" s="10"/>
      <c r="O751" s="8">
        <f>'[1]Worksheet vs Peoplesoft'!O752</f>
        <v>7.67</v>
      </c>
    </row>
    <row r="752" spans="1:15" s="12" customFormat="1" x14ac:dyDescent="0.3">
      <c r="A752" s="11"/>
      <c r="E752" s="12" t="s">
        <v>24</v>
      </c>
      <c r="G752" s="13">
        <f>SUM(G744:G751)</f>
        <v>24643</v>
      </c>
      <c r="H752" s="13">
        <f t="shared" ref="H752:O752" si="72">SUM(H744:H751)</f>
        <v>0</v>
      </c>
      <c r="I752" s="13">
        <f>SUM(I744:I751)</f>
        <v>24688</v>
      </c>
      <c r="K752" s="13">
        <f t="shared" si="72"/>
        <v>17215</v>
      </c>
      <c r="M752" s="13">
        <f t="shared" si="72"/>
        <v>34755</v>
      </c>
      <c r="O752" s="17">
        <f t="shared" si="72"/>
        <v>995.40999999999985</v>
      </c>
    </row>
    <row r="753" spans="1:15" ht="15" customHeight="1" x14ac:dyDescent="0.3">
      <c r="A753" s="3">
        <v>92</v>
      </c>
      <c r="C753" s="6" t="s">
        <v>673</v>
      </c>
      <c r="E753" t="s">
        <v>18</v>
      </c>
      <c r="G753" s="7">
        <v>20712</v>
      </c>
      <c r="I753" s="7">
        <f>'[1]Worksheet vs Peoplesoft'!I754</f>
        <v>20338</v>
      </c>
      <c r="K753" s="7">
        <f>SUMIFS('[1]Pass Cars &amp; Totals'!$B$4:$B$95,'[1]Pass Cars &amp; Totals'!$A$4:$A$95,Worksheet!C753)</f>
        <v>23744</v>
      </c>
      <c r="M753" s="7">
        <f>SUMIFS('[1]Pass Cars &amp; Totals'!$C$4:$C$95,'[1]Pass Cars &amp; Totals'!$A$4:$A$95,Worksheet!C753)</f>
        <v>45345</v>
      </c>
      <c r="O753" s="8">
        <f>'[1]Worksheet vs Peoplesoft'!O754</f>
        <v>629.99</v>
      </c>
    </row>
    <row r="754" spans="1:15" ht="15" customHeight="1" x14ac:dyDescent="0.3">
      <c r="A754" s="3">
        <v>92</v>
      </c>
      <c r="C754" s="6" t="s">
        <v>674</v>
      </c>
      <c r="E754" t="s">
        <v>20</v>
      </c>
      <c r="G754" s="7">
        <v>8750</v>
      </c>
      <c r="I754" s="7">
        <f>'[1]Worksheet vs Peoplesoft'!I755</f>
        <v>9892</v>
      </c>
      <c r="K754" s="10"/>
      <c r="M754" s="10"/>
      <c r="O754" s="8">
        <f>'[1]Worksheet vs Peoplesoft'!O755</f>
        <v>50.8</v>
      </c>
    </row>
    <row r="755" spans="1:15" ht="15" customHeight="1" x14ac:dyDescent="0.3">
      <c r="A755" s="3">
        <v>92</v>
      </c>
      <c r="C755" s="6" t="s">
        <v>675</v>
      </c>
      <c r="E755" t="s">
        <v>20</v>
      </c>
      <c r="G755" s="7">
        <v>1796</v>
      </c>
      <c r="I755" s="7">
        <f>'[1]Worksheet vs Peoplesoft'!I756</f>
        <v>1870</v>
      </c>
      <c r="K755" s="10"/>
      <c r="M755" s="10"/>
      <c r="O755" s="8">
        <f>'[1]Worksheet vs Peoplesoft'!O756</f>
        <v>8.86</v>
      </c>
    </row>
    <row r="756" spans="1:15" ht="15" customHeight="1" x14ac:dyDescent="0.3">
      <c r="A756" s="3">
        <v>92</v>
      </c>
      <c r="C756" s="6" t="s">
        <v>676</v>
      </c>
      <c r="E756" t="s">
        <v>20</v>
      </c>
      <c r="G756" s="7">
        <v>283</v>
      </c>
      <c r="I756" s="7">
        <f>'[1]Worksheet vs Peoplesoft'!I757</f>
        <v>273</v>
      </c>
      <c r="K756" s="10"/>
      <c r="M756" s="10"/>
      <c r="O756" s="8">
        <f>'[1]Worksheet vs Peoplesoft'!O757</f>
        <v>2.08</v>
      </c>
    </row>
    <row r="757" spans="1:15" ht="15" customHeight="1" x14ac:dyDescent="0.3">
      <c r="A757" s="3">
        <v>92</v>
      </c>
      <c r="C757" s="6" t="s">
        <v>677</v>
      </c>
      <c r="E757" t="s">
        <v>20</v>
      </c>
      <c r="G757" s="7">
        <v>1751</v>
      </c>
      <c r="I757" s="7">
        <f>'[1]Worksheet vs Peoplesoft'!I758</f>
        <v>1818</v>
      </c>
      <c r="K757" s="10"/>
      <c r="M757" s="10"/>
      <c r="O757" s="8">
        <f>'[1]Worksheet vs Peoplesoft'!O758</f>
        <v>10.39</v>
      </c>
    </row>
    <row r="758" spans="1:15" s="12" customFormat="1" x14ac:dyDescent="0.3">
      <c r="A758" s="11"/>
      <c r="E758" s="12" t="s">
        <v>24</v>
      </c>
      <c r="G758" s="13">
        <f>SUM(G753:G757)</f>
        <v>33292</v>
      </c>
      <c r="H758" s="13">
        <f t="shared" ref="H758:O758" si="73">SUM(H753:H757)</f>
        <v>0</v>
      </c>
      <c r="I758" s="13">
        <f>SUM(I753:I757)</f>
        <v>34191</v>
      </c>
      <c r="K758" s="13">
        <f t="shared" si="73"/>
        <v>23744</v>
      </c>
      <c r="M758" s="13">
        <f t="shared" si="73"/>
        <v>45345</v>
      </c>
      <c r="O758" s="17">
        <f t="shared" si="73"/>
        <v>702.12</v>
      </c>
    </row>
    <row r="759" spans="1:15" x14ac:dyDescent="0.3">
      <c r="G759" s="7"/>
    </row>
    <row r="760" spans="1:15" x14ac:dyDescent="0.3">
      <c r="A760" s="25" t="s">
        <v>678</v>
      </c>
      <c r="B760" s="25"/>
      <c r="C760" s="25"/>
      <c r="D760" s="25"/>
      <c r="E760" s="25"/>
      <c r="G760" s="7">
        <f>SUMIF($E$7:$E$758,$E$7,G7:G758)</f>
        <v>2703970</v>
      </c>
      <c r="H760" s="7">
        <f>SUMIF($E$7:$E$758,$E$7,H7:H758)</f>
        <v>0</v>
      </c>
      <c r="I760" s="7">
        <f>SUMIF($E$7:$E$758,$E$7,I7:I758)</f>
        <v>2790667</v>
      </c>
      <c r="K760" s="7">
        <f>SUMIF($E$7:$E$758,$E$7,K7:K758)</f>
        <v>4515090</v>
      </c>
      <c r="M760" s="7">
        <f>SUMIF($E$7:$E$758,$E$7,M7:M758)</f>
        <v>7165828</v>
      </c>
      <c r="O760" s="26">
        <f>SUMIF($E$7:$E$758,$E$7,O7:O758)</f>
        <v>65353.299999999996</v>
      </c>
    </row>
    <row r="761" spans="1:15" x14ac:dyDescent="0.3">
      <c r="A761" s="25" t="s">
        <v>679</v>
      </c>
      <c r="B761" s="25"/>
      <c r="C761" s="25"/>
      <c r="D761" s="25"/>
      <c r="E761" s="25"/>
      <c r="G761" s="7">
        <f>SUMIF($E$7:$E$758,$E$8,G7:G758)</f>
        <v>3809053</v>
      </c>
      <c r="H761" s="7">
        <f>SUMIF($E$7:$E$758,$E$8,H7:H758)</f>
        <v>4974</v>
      </c>
      <c r="I761" s="7">
        <f>SUMIF($E$7:$E$758,$E$8,I7:I758)</f>
        <v>3994861</v>
      </c>
      <c r="K761" s="7">
        <f>SUMIF($E$7:$E$758,$E$8,K7:K758)</f>
        <v>0</v>
      </c>
      <c r="M761" s="7">
        <f>SUMIF($E$7:$E$758,$E$8,M7:M758)</f>
        <v>0</v>
      </c>
      <c r="O761" s="26">
        <f>SUMIF($E$7:$E$758,$E$8,O7:O758)</f>
        <v>20600.745000000014</v>
      </c>
    </row>
    <row r="762" spans="1:15" x14ac:dyDescent="0.3">
      <c r="A762" s="25" t="s">
        <v>680</v>
      </c>
      <c r="B762" s="25"/>
      <c r="C762" s="25"/>
      <c r="D762" s="25"/>
      <c r="E762" s="25"/>
      <c r="G762" s="7">
        <f>SUMIF($E$7:$E$758,$E$12,G7:G758)</f>
        <v>6513023</v>
      </c>
      <c r="H762" s="7">
        <f>SUMIF($E$7:$E$758,$E$12,H7:H758)</f>
        <v>4974</v>
      </c>
      <c r="I762" s="7">
        <f>SUMIF($E$7:$E$758,$E$12,I7:I758)</f>
        <v>6785528</v>
      </c>
      <c r="K762" s="7">
        <f>SUMIF($E$7:$E$758,$E$12,K7:K758)</f>
        <v>4515090</v>
      </c>
      <c r="M762" s="7">
        <f>SUMIF($E$7:$E$758,$E$12,M7:M758)</f>
        <v>7165828</v>
      </c>
      <c r="O762" s="26">
        <f>SUMIF($E$7:$E$758,$E$12,O7:O758)</f>
        <v>85954.044999999998</v>
      </c>
    </row>
    <row r="764" spans="1:15" x14ac:dyDescent="0.3">
      <c r="A764" s="27" t="s">
        <v>681</v>
      </c>
    </row>
    <row r="765" spans="1:15" x14ac:dyDescent="0.3">
      <c r="A765" s="28" t="s">
        <v>682</v>
      </c>
    </row>
    <row r="766" spans="1:15" x14ac:dyDescent="0.3">
      <c r="A766" s="28" t="s">
        <v>683</v>
      </c>
    </row>
    <row r="767" spans="1:15" x14ac:dyDescent="0.3">
      <c r="A767" s="15" t="s">
        <v>684</v>
      </c>
    </row>
    <row r="768" spans="1:15" x14ac:dyDescent="0.3">
      <c r="A768"/>
    </row>
  </sheetData>
  <mergeCells count="7">
    <mergeCell ref="A762:E762"/>
    <mergeCell ref="A1:O1"/>
    <mergeCell ref="A2:O2"/>
    <mergeCell ref="A3:O3"/>
    <mergeCell ref="K5:M5"/>
    <mergeCell ref="A760:E760"/>
    <mergeCell ref="A761:E76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Jane</dc:creator>
  <cp:lastModifiedBy>Cope, Jane</cp:lastModifiedBy>
  <dcterms:created xsi:type="dcterms:W3CDTF">2024-05-09T14:56:05Z</dcterms:created>
  <dcterms:modified xsi:type="dcterms:W3CDTF">2024-05-09T14:58:01Z</dcterms:modified>
</cp:coreProperties>
</file>